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40" windowHeight="7425" activeTab="0"/>
  </bookViews>
  <sheets>
    <sheet name="Table 5.3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<sst xmlns="http://schemas.openxmlformats.org/spreadsheetml/2006/main" count="49" uniqueCount="41">
  <si>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Cal State San Marcos</t>
  </si>
  <si>
    <t>Amount</t>
  </si>
  <si>
    <t>%</t>
  </si>
  <si>
    <t>Operating revenues</t>
  </si>
  <si>
    <t xml:space="preserve">   Federal</t>
  </si>
  <si>
    <t xml:space="preserve">   State </t>
  </si>
  <si>
    <t>Endowment income</t>
  </si>
  <si>
    <t>Independent operations</t>
  </si>
  <si>
    <t xml:space="preserve">   Total revenues</t>
  </si>
  <si>
    <t>Sources of Revenue by Year</t>
  </si>
  <si>
    <t>FY 2003</t>
  </si>
  <si>
    <t>FY 2004</t>
  </si>
  <si>
    <t>FY 2005</t>
  </si>
  <si>
    <t>FY 2006</t>
  </si>
  <si>
    <t xml:space="preserve">Tuition &amp; fees, after deducting discounts &amp; allowances </t>
  </si>
  <si>
    <t xml:space="preserve">Grants and contracts - operating: </t>
  </si>
  <si>
    <t>1,685,944 </t>
  </si>
  <si>
    <t xml:space="preserve">   Local/private grants and contracts</t>
  </si>
  <si>
    <t>Sales &amp; services of auxiliary enterprises,</t>
  </si>
  <si>
    <t xml:space="preserve">    after deducting discounts &amp; allowances</t>
  </si>
  <si>
    <t>Other sources - operating (CV)</t>
  </si>
  <si>
    <t xml:space="preserve">     Total operating revenues</t>
  </si>
  <si>
    <t>Nonoperating revenue:</t>
  </si>
  <si>
    <t xml:space="preserve">Federal appropriations </t>
  </si>
  <si>
    <t xml:space="preserve">State appropriations </t>
  </si>
  <si>
    <t>Gifts, including contributions from affiliated organizations</t>
  </si>
  <si>
    <t>Investment income</t>
  </si>
  <si>
    <t xml:space="preserve"> </t>
  </si>
  <si>
    <t>Other nonoperating revenues (expenses)</t>
  </si>
  <si>
    <t xml:space="preserve">   Total nonoperating revenues </t>
  </si>
  <si>
    <t>Other revenues and additions:</t>
  </si>
  <si>
    <t>Capital appropriations</t>
  </si>
  <si>
    <t>Capital grants and gifts</t>
  </si>
  <si>
    <t>Additions to permanent endowment</t>
  </si>
  <si>
    <t>Other revenues and additions (CV)</t>
  </si>
  <si>
    <t xml:space="preserve">   Total other revenues and additions</t>
  </si>
  <si>
    <t>* CV - calculated value</t>
  </si>
  <si>
    <r>
      <t>Source:</t>
    </r>
    <r>
      <rPr>
        <sz val="8"/>
        <rFont val="Arial"/>
        <family val="0"/>
      </rPr>
      <t xml:space="preserve"> Financial and Administrative Services; Cal State San Marcos Financial Statements</t>
    </r>
  </si>
  <si>
    <t>WASC Table 5.3</t>
  </si>
  <si>
    <t>FY 2007</t>
  </si>
  <si>
    <t>Interest on capital-related debt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</si>
</sst>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0.0%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_);\(0\)"/>
    <numFmt numFmtId="177" formatCode="#,##0.000"/>
    <numFmt numFmtId="178" formatCode="#,##0\ \ \ \ ;[Red]\(#,##0\)\ \ \ ;\—\ \ \ \ "/>
    <numFmt numFmtId="179" formatCode="_(* #,##0_);_(* \(#,##0\);_(* &quot;-&quot;??_);_(@_)"/>
    <numFmt numFmtId="180" formatCode="#,##0\ \ \ ;[Red]\(#,##0\)\ \ ;\—\ \ \ \ "/>
    <numFmt numFmtId="181" formatCode="[$-409]h:mm:ss\ AM/PM"/>
    <numFmt numFmtId="182" formatCode="0.0000%"/>
    <numFmt numFmtId="183" formatCode="&quot;$&quot;#,##0;&quot;$&quot;\-#,##0"/>
    <numFmt numFmtId="184" formatCode="&quot;$&quot;#,##0.000;&quot;$&quot;\-#,##0.000"/>
    <numFmt numFmtId="185" formatCode="&quot;$&quot;#,##0.00"/>
    <numFmt numFmtId="186" formatCode="_([$$-409]* #,##0_);_([$$-409]* \(#,##0\);_([$$-409]* &quot;-&quot;_);_(@_)"/>
    <numFmt numFmtId="187" formatCode="[$$-409]#,##0_);\([$$-409]#,##0\)"/>
    <numFmt numFmtId="188" formatCode="&quot;$&quot;#,##0"/>
    <numFmt numFmtId="189" formatCode="#,##0.0\ \ \ \ ;[Red]\(#,##0.0\)\ \ \ ;\—\ \ \ \ "/>
    <numFmt numFmtId="190" formatCode="#,##0.00\ \ \ \ ;[Red]\(#,##0.00\)\ \ \ ;\—\ \ \ \ "/>
    <numFmt numFmtId="191" formatCode="#,##0;[Red]\(#,##0\)"/>
    <numFmt numFmtId="192" formatCode="_-* #,##0.00_-;\-* #,##0.00_-;_-* &quot;-&quot;??_-;_-@_-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Verdana"/>
      <family val="2"/>
    </font>
    <font>
      <b/>
      <sz val="10"/>
      <name val="Arial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8"/>
      <name val="Arial"/>
      <family val="2"/>
    </font>
    <font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180" fontId="3" fillId="0" borderId="0" applyFill="0" applyBorder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178" fontId="4" fillId="0" borderId="16" xfId="58" applyNumberFormat="1" applyFont="1" applyFill="1" applyBorder="1" applyAlignment="1" applyProtection="1">
      <alignment horizontal="right"/>
      <protection locked="0"/>
    </xf>
    <xf numFmtId="3" fontId="4" fillId="0" borderId="16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0" xfId="0" applyFill="1" applyAlignment="1">
      <alignment horizontal="left"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178" fontId="4" fillId="0" borderId="12" xfId="58" applyNumberFormat="1" applyFont="1" applyFill="1" applyBorder="1" applyAlignment="1" applyProtection="1">
      <alignment horizontal="right"/>
      <protection locked="0"/>
    </xf>
    <xf numFmtId="178" fontId="10" fillId="0" borderId="26" xfId="58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4" fillId="0" borderId="27" xfId="0" applyFont="1" applyFill="1" applyBorder="1" applyAlignment="1">
      <alignment horizontal="left" wrapText="1"/>
    </xf>
    <xf numFmtId="3" fontId="4" fillId="0" borderId="28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 horizontal="right"/>
    </xf>
    <xf numFmtId="170" fontId="4" fillId="0" borderId="30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170" fontId="4" fillId="0" borderId="27" xfId="0" applyNumberFormat="1" applyFont="1" applyBorder="1" applyAlignment="1">
      <alignment horizontal="right"/>
    </xf>
    <xf numFmtId="178" fontId="4" fillId="0" borderId="31" xfId="58" applyNumberFormat="1" applyFont="1" applyFill="1" applyBorder="1" applyAlignment="1" applyProtection="1">
      <alignment horizontal="right"/>
      <protection locked="0"/>
    </xf>
    <xf numFmtId="0" fontId="4" fillId="0" borderId="32" xfId="0" applyFont="1" applyFill="1" applyBorder="1" applyAlignment="1">
      <alignment horizontal="left" wrapText="1"/>
    </xf>
    <xf numFmtId="3" fontId="4" fillId="0" borderId="33" xfId="0" applyNumberFormat="1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3" fontId="4" fillId="0" borderId="16" xfId="0" applyNumberFormat="1" applyFont="1" applyFill="1" applyBorder="1" applyAlignment="1">
      <alignment horizontal="right" wrapText="1"/>
    </xf>
    <xf numFmtId="3" fontId="4" fillId="0" borderId="33" xfId="0" applyNumberFormat="1" applyFont="1" applyFill="1" applyBorder="1" applyAlignment="1">
      <alignment horizontal="right" wrapText="1"/>
    </xf>
    <xf numFmtId="170" fontId="0" fillId="0" borderId="32" xfId="0" applyNumberFormat="1" applyFont="1" applyBorder="1" applyAlignment="1">
      <alignment horizontal="right"/>
    </xf>
    <xf numFmtId="178" fontId="4" fillId="0" borderId="35" xfId="58" applyNumberFormat="1" applyFont="1" applyFill="1" applyBorder="1" applyAlignment="1" applyProtection="1">
      <alignment horizontal="right"/>
      <protection locked="0"/>
    </xf>
    <xf numFmtId="0" fontId="0" fillId="0" borderId="32" xfId="0" applyFont="1" applyBorder="1" applyAlignment="1">
      <alignment horizontal="right"/>
    </xf>
    <xf numFmtId="170" fontId="4" fillId="0" borderId="34" xfId="0" applyNumberFormat="1" applyFont="1" applyBorder="1" applyAlignment="1">
      <alignment horizontal="right"/>
    </xf>
    <xf numFmtId="178" fontId="4" fillId="0" borderId="26" xfId="58" applyNumberFormat="1" applyFont="1" applyFill="1" applyBorder="1" applyAlignment="1" applyProtection="1">
      <alignment horizontal="right"/>
      <protection locked="0"/>
    </xf>
    <xf numFmtId="170" fontId="4" fillId="0" borderId="32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4" fillId="0" borderId="36" xfId="0" applyFont="1" applyFill="1" applyBorder="1" applyAlignment="1">
      <alignment horizontal="left" wrapText="1"/>
    </xf>
    <xf numFmtId="3" fontId="4" fillId="0" borderId="28" xfId="0" applyNumberFormat="1" applyFont="1" applyFill="1" applyBorder="1" applyAlignment="1">
      <alignment horizontal="right" wrapText="1"/>
    </xf>
    <xf numFmtId="3" fontId="4" fillId="0" borderId="29" xfId="0" applyNumberFormat="1" applyFont="1" applyFill="1" applyBorder="1" applyAlignment="1">
      <alignment horizontal="right" wrapText="1"/>
    </xf>
    <xf numFmtId="178" fontId="4" fillId="0" borderId="33" xfId="58" applyNumberFormat="1" applyFont="1" applyFill="1" applyBorder="1" applyAlignment="1" applyProtection="1">
      <alignment horizontal="right"/>
      <protection locked="0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7" fillId="0" borderId="38" xfId="0" applyFont="1" applyFill="1" applyBorder="1" applyAlignment="1">
      <alignment wrapText="1"/>
    </xf>
    <xf numFmtId="3" fontId="4" fillId="0" borderId="37" xfId="0" applyNumberFormat="1" applyFont="1" applyFill="1" applyBorder="1" applyAlignment="1">
      <alignment horizontal="right"/>
    </xf>
    <xf numFmtId="3" fontId="4" fillId="0" borderId="39" xfId="0" applyNumberFormat="1" applyFont="1" applyFill="1" applyBorder="1" applyAlignment="1">
      <alignment horizontal="right"/>
    </xf>
    <xf numFmtId="170" fontId="4" fillId="0" borderId="40" xfId="0" applyNumberFormat="1" applyFont="1" applyBorder="1" applyAlignment="1">
      <alignment horizontal="right"/>
    </xf>
    <xf numFmtId="3" fontId="4" fillId="0" borderId="37" xfId="0" applyNumberFormat="1" applyFont="1" applyFill="1" applyBorder="1" applyAlignment="1">
      <alignment horizontal="right" wrapText="1"/>
    </xf>
    <xf numFmtId="3" fontId="4" fillId="0" borderId="39" xfId="0" applyNumberFormat="1" applyFont="1" applyFill="1" applyBorder="1" applyAlignment="1">
      <alignment horizontal="right" wrapText="1"/>
    </xf>
    <xf numFmtId="170" fontId="4" fillId="0" borderId="41" xfId="0" applyNumberFormat="1" applyFont="1" applyBorder="1" applyAlignment="1">
      <alignment horizontal="right"/>
    </xf>
    <xf numFmtId="178" fontId="4" fillId="0" borderId="42" xfId="58" applyNumberFormat="1" applyFont="1" applyFill="1" applyBorder="1" applyAlignment="1" applyProtection="1">
      <alignment horizontal="right"/>
      <protection/>
    </xf>
    <xf numFmtId="170" fontId="4" fillId="0" borderId="38" xfId="0" applyNumberFormat="1" applyFont="1" applyBorder="1" applyAlignment="1">
      <alignment horizontal="right"/>
    </xf>
    <xf numFmtId="0" fontId="0" fillId="0" borderId="40" xfId="0" applyFont="1" applyBorder="1" applyAlignment="1">
      <alignment/>
    </xf>
    <xf numFmtId="178" fontId="0" fillId="0" borderId="0" xfId="0" applyNumberFormat="1" applyFont="1" applyAlignment="1">
      <alignment/>
    </xf>
    <xf numFmtId="0" fontId="0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Fill="1" applyBorder="1" applyAlignment="1">
      <alignment wrapText="1"/>
    </xf>
    <xf numFmtId="3" fontId="0" fillId="0" borderId="12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4" fillId="0" borderId="12" xfId="0" applyNumberFormat="1" applyFont="1" applyFill="1" applyBorder="1" applyAlignment="1">
      <alignment horizontal="right" wrapText="1"/>
    </xf>
    <xf numFmtId="3" fontId="4" fillId="0" borderId="26" xfId="0" applyNumberFormat="1" applyFont="1" applyFill="1" applyBorder="1" applyAlignment="1">
      <alignment horizontal="right" wrapText="1"/>
    </xf>
    <xf numFmtId="0" fontId="4" fillId="0" borderId="30" xfId="0" applyFont="1" applyFill="1" applyBorder="1" applyAlignment="1">
      <alignment horizontal="left" wrapText="1"/>
    </xf>
    <xf numFmtId="178" fontId="4" fillId="0" borderId="28" xfId="58" applyNumberFormat="1" applyFont="1" applyFill="1" applyBorder="1" applyAlignment="1" applyProtection="1">
      <alignment horizontal="right"/>
      <protection locked="0"/>
    </xf>
    <xf numFmtId="178" fontId="4" fillId="0" borderId="29" xfId="58" applyNumberFormat="1" applyFont="1" applyFill="1" applyBorder="1" applyAlignment="1" applyProtection="1">
      <alignment horizontal="right"/>
      <protection locked="0"/>
    </xf>
    <xf numFmtId="0" fontId="4" fillId="0" borderId="34" xfId="0" applyFont="1" applyFill="1" applyBorder="1" applyAlignment="1">
      <alignment horizontal="left" wrapText="1"/>
    </xf>
    <xf numFmtId="3" fontId="4" fillId="0" borderId="16" xfId="0" applyNumberFormat="1" applyFont="1" applyFill="1" applyBorder="1" applyAlignment="1">
      <alignment horizontal="right"/>
    </xf>
    <xf numFmtId="3" fontId="4" fillId="0" borderId="33" xfId="0" applyNumberFormat="1" applyFont="1" applyFill="1" applyBorder="1" applyAlignment="1">
      <alignment horizontal="right"/>
    </xf>
    <xf numFmtId="0" fontId="7" fillId="0" borderId="34" xfId="0" applyFont="1" applyFill="1" applyBorder="1" applyAlignment="1">
      <alignment horizontal="left" wrapText="1"/>
    </xf>
    <xf numFmtId="178" fontId="4" fillId="0" borderId="35" xfId="58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/>
    </xf>
    <xf numFmtId="0" fontId="0" fillId="0" borderId="15" xfId="0" applyFill="1" applyBorder="1" applyAlignment="1">
      <alignment horizontal="left"/>
    </xf>
    <xf numFmtId="170" fontId="4" fillId="0" borderId="15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8" fillId="0" borderId="34" xfId="0" applyFont="1" applyFill="1" applyBorder="1" applyAlignment="1">
      <alignment horizontal="left" wrapText="1"/>
    </xf>
    <xf numFmtId="0" fontId="0" fillId="0" borderId="22" xfId="0" applyFill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22" xfId="0" applyFont="1" applyBorder="1" applyAlignment="1">
      <alignment/>
    </xf>
    <xf numFmtId="178" fontId="0" fillId="0" borderId="0" xfId="0" applyNumberFormat="1" applyAlignment="1">
      <alignment/>
    </xf>
    <xf numFmtId="170" fontId="4" fillId="0" borderId="47" xfId="0" applyNumberFormat="1" applyFont="1" applyBorder="1" applyAlignment="1">
      <alignment horizontal="right"/>
    </xf>
    <xf numFmtId="170" fontId="4" fillId="0" borderId="48" xfId="0" applyNumberFormat="1" applyFont="1" applyBorder="1" applyAlignment="1">
      <alignment horizontal="right"/>
    </xf>
    <xf numFmtId="0" fontId="0" fillId="0" borderId="49" xfId="0" applyBorder="1" applyAlignment="1">
      <alignment/>
    </xf>
    <xf numFmtId="0" fontId="0" fillId="0" borderId="24" xfId="0" applyFont="1" applyBorder="1" applyAlignment="1">
      <alignment horizontal="right"/>
    </xf>
    <xf numFmtId="180" fontId="4" fillId="0" borderId="19" xfId="58" applyFont="1" applyFill="1" applyBorder="1" applyAlignment="1">
      <alignment/>
    </xf>
    <xf numFmtId="0" fontId="4" fillId="0" borderId="32" xfId="0" applyFont="1" applyBorder="1" applyAlignment="1">
      <alignment horizontal="right"/>
    </xf>
    <xf numFmtId="0" fontId="4" fillId="0" borderId="48" xfId="0" applyFont="1" applyBorder="1" applyAlignment="1">
      <alignment horizontal="right"/>
    </xf>
    <xf numFmtId="180" fontId="4" fillId="0" borderId="35" xfId="58" applyFont="1" applyFill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50" xfId="0" applyFont="1" applyBorder="1" applyAlignment="1">
      <alignment horizontal="right"/>
    </xf>
    <xf numFmtId="0" fontId="4" fillId="0" borderId="51" xfId="0" applyFont="1" applyBorder="1" applyAlignment="1">
      <alignment horizontal="right"/>
    </xf>
    <xf numFmtId="180" fontId="4" fillId="0" borderId="31" xfId="58" applyFont="1" applyFill="1" applyBorder="1" applyAlignment="1">
      <alignment/>
    </xf>
    <xf numFmtId="180" fontId="4" fillId="0" borderId="52" xfId="58" applyFont="1" applyFill="1" applyBorder="1" applyAlignment="1">
      <alignment/>
    </xf>
    <xf numFmtId="170" fontId="4" fillId="0" borderId="53" xfId="0" applyNumberFormat="1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47" xfId="0" applyFont="1" applyBorder="1" applyAlignment="1">
      <alignment horizontal="right"/>
    </xf>
    <xf numFmtId="0" fontId="4" fillId="0" borderId="48" xfId="0" applyFont="1" applyBorder="1" applyAlignment="1">
      <alignment/>
    </xf>
    <xf numFmtId="180" fontId="4" fillId="0" borderId="12" xfId="58" applyFont="1" applyFill="1" applyBorder="1" applyAlignment="1">
      <alignment/>
    </xf>
    <xf numFmtId="178" fontId="4" fillId="0" borderId="50" xfId="58" applyNumberFormat="1" applyFont="1" applyFill="1" applyBorder="1" applyAlignment="1" applyProtection="1">
      <alignment horizontal="right"/>
      <protection locked="0"/>
    </xf>
    <xf numFmtId="170" fontId="4" fillId="0" borderId="36" xfId="0" applyNumberFormat="1" applyFont="1" applyBorder="1" applyAlignment="1">
      <alignment horizontal="right"/>
    </xf>
    <xf numFmtId="180" fontId="4" fillId="0" borderId="16" xfId="58" applyFont="1" applyFill="1" applyBorder="1" applyAlignment="1">
      <alignment/>
    </xf>
    <xf numFmtId="178" fontId="0" fillId="0" borderId="19" xfId="0" applyNumberFormat="1" applyFont="1" applyBorder="1" applyAlignment="1">
      <alignment horizontal="right"/>
    </xf>
    <xf numFmtId="0" fontId="0" fillId="0" borderId="5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3" fontId="6" fillId="0" borderId="19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Number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1.7109375" style="0" customWidth="1"/>
    <col min="3" max="3" width="30.421875" style="23" customWidth="1"/>
    <col min="4" max="4" width="11.421875" style="1" customWidth="1"/>
    <col min="5" max="5" width="1.7109375" style="1" customWidth="1"/>
    <col min="6" max="6" width="6.421875" style="1" customWidth="1"/>
    <col min="7" max="7" width="11.421875" style="1" customWidth="1"/>
    <col min="8" max="8" width="1.1484375" style="1" customWidth="1"/>
    <col min="9" max="9" width="6.421875" style="1" customWidth="1"/>
    <col min="10" max="10" width="11.421875" style="1" customWidth="1"/>
    <col min="11" max="11" width="6.421875" style="1" customWidth="1"/>
    <col min="12" max="12" width="11.421875" style="1" customWidth="1"/>
    <col min="13" max="13" width="6.421875" style="1" customWidth="1"/>
    <col min="14" max="14" width="11.421875" style="1" customWidth="1"/>
    <col min="15" max="15" width="6.421875" style="1" customWidth="1"/>
    <col min="16" max="16" width="2.140625" style="1" customWidth="1"/>
    <col min="18" max="18" width="12.421875" style="0" bestFit="1" customWidth="1"/>
    <col min="20" max="20" width="2.7109375" style="0" customWidth="1"/>
    <col min="21" max="21" width="3.57421875" style="0" customWidth="1"/>
    <col min="22" max="22" width="45.00390625" style="0" customWidth="1"/>
    <col min="23" max="23" width="11.7109375" style="0" customWidth="1"/>
    <col min="24" max="24" width="1.1484375" style="0" customWidth="1"/>
    <col min="25" max="25" width="10.7109375" style="0" customWidth="1"/>
    <col min="26" max="26" width="2.7109375" style="0" customWidth="1"/>
  </cols>
  <sheetData>
    <row r="2" spans="2:16" ht="12.75">
      <c r="B2" s="146" t="s">
        <v>38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/>
    </row>
    <row r="3" spans="2:16" ht="12.75">
      <c r="B3" s="146" t="s">
        <v>0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/>
    </row>
    <row r="4" spans="2:22" ht="12.75">
      <c r="B4" s="147" t="s">
        <v>9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V4" s="24"/>
    </row>
    <row r="5" ht="3.75" customHeight="1">
      <c r="V5" s="24"/>
    </row>
    <row r="6" spans="1:16" ht="12.75">
      <c r="A6" s="3"/>
      <c r="B6" s="4"/>
      <c r="C6" s="5"/>
      <c r="D6" s="39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25"/>
    </row>
    <row r="7" spans="1:16" ht="12.75">
      <c r="A7" s="7"/>
      <c r="B7" s="2"/>
      <c r="C7" s="8"/>
      <c r="D7" s="149" t="s">
        <v>10</v>
      </c>
      <c r="E7" s="145"/>
      <c r="F7" s="150"/>
      <c r="G7" s="149" t="s">
        <v>11</v>
      </c>
      <c r="H7" s="145"/>
      <c r="I7" s="150"/>
      <c r="J7" s="145" t="s">
        <v>12</v>
      </c>
      <c r="K7" s="145"/>
      <c r="L7" s="151" t="s">
        <v>13</v>
      </c>
      <c r="M7" s="152"/>
      <c r="N7" s="145" t="s">
        <v>39</v>
      </c>
      <c r="O7" s="145"/>
      <c r="P7" s="26"/>
    </row>
    <row r="8" spans="1:16" ht="12.75">
      <c r="A8" s="7"/>
      <c r="B8" s="2"/>
      <c r="C8" s="8"/>
      <c r="D8" s="9" t="s">
        <v>1</v>
      </c>
      <c r="E8" s="10"/>
      <c r="F8" s="27" t="s">
        <v>2</v>
      </c>
      <c r="G8" s="28" t="s">
        <v>1</v>
      </c>
      <c r="H8" s="29"/>
      <c r="I8" s="30" t="s">
        <v>2</v>
      </c>
      <c r="J8" s="31" t="s">
        <v>1</v>
      </c>
      <c r="K8" s="10" t="s">
        <v>2</v>
      </c>
      <c r="L8" s="31" t="s">
        <v>1</v>
      </c>
      <c r="M8" s="10" t="s">
        <v>2</v>
      </c>
      <c r="N8" s="31" t="s">
        <v>1</v>
      </c>
      <c r="O8" s="10" t="s">
        <v>2</v>
      </c>
      <c r="P8" s="26"/>
    </row>
    <row r="9" spans="1:16" ht="12.75">
      <c r="A9" s="11"/>
      <c r="B9" s="12"/>
      <c r="C9" s="13"/>
      <c r="D9" s="113"/>
      <c r="E9" s="33"/>
      <c r="F9" s="32"/>
      <c r="G9" s="34"/>
      <c r="H9" s="35"/>
      <c r="I9" s="36"/>
      <c r="J9" s="37"/>
      <c r="K9" s="14"/>
      <c r="L9" s="37"/>
      <c r="M9" s="14"/>
      <c r="N9" s="37"/>
      <c r="O9" s="14"/>
      <c r="P9" s="38"/>
    </row>
    <row r="10" spans="1:16" ht="12.75">
      <c r="A10" s="7"/>
      <c r="B10" s="2"/>
      <c r="C10" s="8"/>
      <c r="D10" s="39"/>
      <c r="E10" s="40"/>
      <c r="F10" s="41"/>
      <c r="G10" s="42"/>
      <c r="H10" s="43"/>
      <c r="I10" s="44"/>
      <c r="J10" s="45"/>
      <c r="K10" s="15"/>
      <c r="L10" s="45"/>
      <c r="M10" s="15"/>
      <c r="N10" s="45"/>
      <c r="O10" s="120"/>
      <c r="P10" s="25"/>
    </row>
    <row r="11" spans="1:16" s="17" customFormat="1" ht="17.25" customHeight="1">
      <c r="A11" s="18"/>
      <c r="B11" s="148" t="s">
        <v>3</v>
      </c>
      <c r="C11" s="148"/>
      <c r="D11" s="46"/>
      <c r="E11" s="47"/>
      <c r="F11" s="48"/>
      <c r="G11" s="49"/>
      <c r="H11" s="50"/>
      <c r="I11" s="51"/>
      <c r="J11" s="52"/>
      <c r="K11" s="51"/>
      <c r="L11" s="52"/>
      <c r="M11" s="51"/>
      <c r="N11" s="52"/>
      <c r="O11" s="121"/>
      <c r="P11" s="53"/>
    </row>
    <row r="12" spans="1:16" s="17" customFormat="1" ht="25.5" customHeight="1">
      <c r="A12" s="18"/>
      <c r="B12" s="16"/>
      <c r="C12" s="54" t="s">
        <v>14</v>
      </c>
      <c r="D12" s="55">
        <v>13735206</v>
      </c>
      <c r="E12" s="56"/>
      <c r="F12" s="57">
        <f>D12/D37</f>
        <v>0.14868453184565442</v>
      </c>
      <c r="G12" s="58">
        <v>18162391</v>
      </c>
      <c r="H12" s="59"/>
      <c r="I12" s="60">
        <f>G12/G37</f>
        <v>0.16330998676616942</v>
      </c>
      <c r="J12" s="61">
        <v>19944432</v>
      </c>
      <c r="K12" s="60">
        <f>J12/J37</f>
        <v>0.2058446561267348</v>
      </c>
      <c r="L12" s="61">
        <v>22867810</v>
      </c>
      <c r="M12" s="60">
        <f>L12/L37</f>
        <v>0.2488888557053673</v>
      </c>
      <c r="N12" s="122">
        <v>26194782</v>
      </c>
      <c r="O12" s="118">
        <f>N12/N37</f>
        <v>0.3345881996076185</v>
      </c>
      <c r="P12" s="53"/>
    </row>
    <row r="13" spans="1:16" s="17" customFormat="1" ht="12.75" customHeight="1">
      <c r="A13" s="18"/>
      <c r="B13" s="16"/>
      <c r="C13" s="62" t="s">
        <v>15</v>
      </c>
      <c r="D13" s="21"/>
      <c r="E13" s="63"/>
      <c r="F13" s="64"/>
      <c r="G13" s="65"/>
      <c r="H13" s="66"/>
      <c r="I13" s="67"/>
      <c r="J13" s="68"/>
      <c r="K13" s="69"/>
      <c r="L13" s="68"/>
      <c r="M13" s="123"/>
      <c r="N13" s="68"/>
      <c r="O13" s="124"/>
      <c r="P13" s="53"/>
    </row>
    <row r="14" spans="1:18" s="17" customFormat="1" ht="12.75" customHeight="1">
      <c r="A14" s="18"/>
      <c r="B14" s="16"/>
      <c r="C14" s="62" t="s">
        <v>4</v>
      </c>
      <c r="D14" s="21">
        <v>6192875</v>
      </c>
      <c r="E14" s="63"/>
      <c r="F14" s="70">
        <f>D14/D37</f>
        <v>0.06703828979002259</v>
      </c>
      <c r="G14" s="58">
        <v>6213973</v>
      </c>
      <c r="H14" s="71"/>
      <c r="I14" s="60">
        <f>G14/G37</f>
        <v>0.05587391265804894</v>
      </c>
      <c r="J14" s="68">
        <v>5473044</v>
      </c>
      <c r="K14" s="72">
        <f>J14/J37</f>
        <v>0.05648678589325026</v>
      </c>
      <c r="L14" s="68">
        <v>4869843</v>
      </c>
      <c r="M14" s="72">
        <f>L14/L37</f>
        <v>0.05300243668872503</v>
      </c>
      <c r="N14" s="125">
        <v>5928883</v>
      </c>
      <c r="O14" s="119">
        <f>N14/N37</f>
        <v>0.07573013162141283</v>
      </c>
      <c r="P14" s="53"/>
      <c r="R14" s="73"/>
    </row>
    <row r="15" spans="1:16" s="17" customFormat="1" ht="12.75" customHeight="1">
      <c r="A15" s="18"/>
      <c r="B15" s="16"/>
      <c r="C15" s="62" t="s">
        <v>5</v>
      </c>
      <c r="D15" s="21">
        <v>995470</v>
      </c>
      <c r="E15" s="63"/>
      <c r="F15" s="70">
        <f>D15/D37</f>
        <v>0.010776029927501167</v>
      </c>
      <c r="G15" s="65" t="s">
        <v>16</v>
      </c>
      <c r="H15" s="66"/>
      <c r="I15" s="72">
        <f>G14/G37</f>
        <v>0.05587391265804894</v>
      </c>
      <c r="J15" s="68">
        <v>2177642</v>
      </c>
      <c r="K15" s="72">
        <f>J15/J37</f>
        <v>0.022475243649813393</v>
      </c>
      <c r="L15" s="68">
        <v>2070439</v>
      </c>
      <c r="M15" s="72">
        <f>L15/L37</f>
        <v>0.022534260758584446</v>
      </c>
      <c r="N15" s="125">
        <v>2516135</v>
      </c>
      <c r="O15" s="119">
        <f>N15/N37</f>
        <v>0.03213880839396621</v>
      </c>
      <c r="P15" s="53"/>
    </row>
    <row r="16" spans="1:16" s="17" customFormat="1" ht="12.75" customHeight="1">
      <c r="A16" s="18"/>
      <c r="B16" s="16"/>
      <c r="C16" s="62" t="s">
        <v>17</v>
      </c>
      <c r="D16" s="21">
        <v>638127</v>
      </c>
      <c r="E16" s="63"/>
      <c r="F16" s="70">
        <f>D16/D37</f>
        <v>0.006907767837852007</v>
      </c>
      <c r="G16" s="65">
        <v>892476</v>
      </c>
      <c r="H16" s="66"/>
      <c r="I16" s="72">
        <f>G16/G37</f>
        <v>0.008024837905379518</v>
      </c>
      <c r="J16" s="68">
        <v>0</v>
      </c>
      <c r="K16" s="72">
        <f>J16/J37</f>
        <v>0</v>
      </c>
      <c r="L16" s="68">
        <v>535955</v>
      </c>
      <c r="M16" s="72">
        <f>L16/L37</f>
        <v>0.005833231370191118</v>
      </c>
      <c r="N16" s="125">
        <v>244868</v>
      </c>
      <c r="O16" s="119">
        <f>N16/N37</f>
        <v>0.0031277199887182997</v>
      </c>
      <c r="P16" s="53"/>
    </row>
    <row r="17" spans="1:16" s="17" customFormat="1" ht="12.75" customHeight="1">
      <c r="A17" s="18"/>
      <c r="B17" s="16"/>
      <c r="C17" s="74" t="s">
        <v>18</v>
      </c>
      <c r="D17" s="46"/>
      <c r="E17" s="47"/>
      <c r="F17" s="48"/>
      <c r="G17" s="46"/>
      <c r="H17" s="47"/>
      <c r="I17" s="51"/>
      <c r="J17" s="52"/>
      <c r="K17" s="51"/>
      <c r="L17" s="126"/>
      <c r="M17" s="127"/>
      <c r="N17" s="128"/>
      <c r="O17" s="129"/>
      <c r="P17" s="53"/>
    </row>
    <row r="18" spans="1:16" s="17" customFormat="1" ht="12.75" customHeight="1">
      <c r="A18" s="18"/>
      <c r="B18" s="16"/>
      <c r="C18" s="54" t="s">
        <v>19</v>
      </c>
      <c r="D18" s="55">
        <v>1772277</v>
      </c>
      <c r="E18" s="56"/>
      <c r="F18" s="57">
        <f>D18/D37</f>
        <v>0.01918501812392336</v>
      </c>
      <c r="G18" s="75">
        <v>2687295</v>
      </c>
      <c r="H18" s="76"/>
      <c r="I18" s="60">
        <f>G18/G37</f>
        <v>0.024163234393907346</v>
      </c>
      <c r="J18" s="61">
        <f>2791347</f>
        <v>2791347</v>
      </c>
      <c r="K18" s="60">
        <f>J18/J37</f>
        <v>0.02880923675065767</v>
      </c>
      <c r="L18" s="61">
        <v>2886925</v>
      </c>
      <c r="M18" s="60">
        <f>L18/L37</f>
        <v>0.03142073769885343</v>
      </c>
      <c r="N18" s="130">
        <v>3910557</v>
      </c>
      <c r="O18" s="118">
        <f>N18/N37</f>
        <v>0.0499498803270426</v>
      </c>
      <c r="P18" s="53"/>
    </row>
    <row r="19" spans="1:16" s="17" customFormat="1" ht="12.75" customHeight="1">
      <c r="A19" s="18"/>
      <c r="B19" s="16"/>
      <c r="C19" s="62" t="s">
        <v>7</v>
      </c>
      <c r="D19" s="20">
        <v>0</v>
      </c>
      <c r="E19" s="77"/>
      <c r="F19" s="70"/>
      <c r="G19" s="20">
        <v>0</v>
      </c>
      <c r="H19" s="77"/>
      <c r="I19" s="72"/>
      <c r="J19" s="68">
        <v>0</v>
      </c>
      <c r="K19" s="72"/>
      <c r="L19" s="68">
        <v>0</v>
      </c>
      <c r="M19" s="72"/>
      <c r="N19" s="68">
        <v>0</v>
      </c>
      <c r="O19" s="119"/>
      <c r="P19" s="53"/>
    </row>
    <row r="20" spans="1:16" s="17" customFormat="1" ht="12.75" customHeight="1">
      <c r="A20" s="18"/>
      <c r="B20" s="16"/>
      <c r="C20" s="62" t="s">
        <v>20</v>
      </c>
      <c r="D20" s="21">
        <v>765074</v>
      </c>
      <c r="E20" s="63"/>
      <c r="F20" s="70">
        <f>D20/D37</f>
        <v>0.008281977679641806</v>
      </c>
      <c r="G20" s="65">
        <v>323132</v>
      </c>
      <c r="H20" s="66"/>
      <c r="I20" s="72">
        <f>G20/G37</f>
        <v>0.0029054920491319593</v>
      </c>
      <c r="J20" s="68">
        <v>177575</v>
      </c>
      <c r="K20" s="72">
        <f>J20/J37</f>
        <v>0.0018327353123771554</v>
      </c>
      <c r="L20" s="68">
        <v>790347</v>
      </c>
      <c r="M20" s="72">
        <f>L20/L37</f>
        <v>0.00860198508034525</v>
      </c>
      <c r="N20" s="125">
        <v>970934</v>
      </c>
      <c r="O20" s="119">
        <f>N20/N37</f>
        <v>0.01240182334778825</v>
      </c>
      <c r="P20" s="53"/>
    </row>
    <row r="21" spans="1:18" s="17" customFormat="1" ht="15" customHeight="1" thickBot="1">
      <c r="A21" s="78"/>
      <c r="B21" s="79"/>
      <c r="C21" s="80" t="s">
        <v>21</v>
      </c>
      <c r="D21" s="81">
        <v>24099029</v>
      </c>
      <c r="E21" s="82"/>
      <c r="F21" s="83">
        <f>D21/D37</f>
        <v>0.26087361520459534</v>
      </c>
      <c r="G21" s="84">
        <v>29965211</v>
      </c>
      <c r="H21" s="85"/>
      <c r="I21" s="86">
        <f>G21/G37</f>
        <v>0.26943689362570566</v>
      </c>
      <c r="J21" s="87">
        <v>30564040</v>
      </c>
      <c r="K21" s="88">
        <f>J21/J37</f>
        <v>0.3154486577328333</v>
      </c>
      <c r="L21" s="87">
        <v>34021319</v>
      </c>
      <c r="M21" s="88">
        <f>L21/L37</f>
        <v>0.3702815073020666</v>
      </c>
      <c r="N21" s="131">
        <f>SUM(N13:N20)</f>
        <v>13571377</v>
      </c>
      <c r="O21" s="132">
        <f>N21/N37</f>
        <v>0.1733483636789282</v>
      </c>
      <c r="P21" s="89"/>
      <c r="R21" s="90"/>
    </row>
    <row r="22" spans="1:16" s="17" customFormat="1" ht="17.25" customHeight="1">
      <c r="A22" s="91"/>
      <c r="B22" s="92" t="s">
        <v>22</v>
      </c>
      <c r="C22" s="93"/>
      <c r="D22" s="94"/>
      <c r="E22" s="95"/>
      <c r="F22" s="48"/>
      <c r="G22" s="96"/>
      <c r="H22" s="97"/>
      <c r="I22" s="48"/>
      <c r="J22" s="52"/>
      <c r="K22" s="51"/>
      <c r="L22" s="126"/>
      <c r="M22" s="127"/>
      <c r="N22" s="133"/>
      <c r="O22" s="134"/>
      <c r="P22" s="53"/>
    </row>
    <row r="23" spans="1:16" s="17" customFormat="1" ht="12.75" customHeight="1">
      <c r="A23" s="18"/>
      <c r="B23" s="16"/>
      <c r="C23" s="98" t="s">
        <v>23</v>
      </c>
      <c r="D23" s="99">
        <v>0</v>
      </c>
      <c r="E23" s="100"/>
      <c r="F23" s="57"/>
      <c r="G23" s="99">
        <v>0</v>
      </c>
      <c r="H23" s="100"/>
      <c r="I23" s="57"/>
      <c r="J23" s="61">
        <v>0</v>
      </c>
      <c r="K23" s="60"/>
      <c r="L23" s="61">
        <v>0</v>
      </c>
      <c r="M23" s="60"/>
      <c r="N23" s="68">
        <v>0</v>
      </c>
      <c r="O23" s="119"/>
      <c r="P23" s="53"/>
    </row>
    <row r="24" spans="1:16" s="17" customFormat="1" ht="12.75" customHeight="1">
      <c r="A24" s="18"/>
      <c r="B24" s="16"/>
      <c r="C24" s="101" t="s">
        <v>24</v>
      </c>
      <c r="D24" s="102">
        <v>55888082</v>
      </c>
      <c r="E24" s="103"/>
      <c r="F24" s="70">
        <f>D24/D37</f>
        <v>0.6049922591566188</v>
      </c>
      <c r="G24" s="65">
        <v>54573409</v>
      </c>
      <c r="H24" s="66"/>
      <c r="I24" s="70">
        <f>G24/G37</f>
        <v>0.49070536481538973</v>
      </c>
      <c r="J24" s="68">
        <v>53307764</v>
      </c>
      <c r="K24" s="72">
        <f>J24/J37</f>
        <v>0.550184550227609</v>
      </c>
      <c r="L24" s="68">
        <v>54723975</v>
      </c>
      <c r="M24" s="72">
        <f>L24/L37</f>
        <v>0.5956052423646658</v>
      </c>
      <c r="N24" s="125">
        <v>59921313</v>
      </c>
      <c r="O24" s="119">
        <f>N24/N37</f>
        <v>0.7653800758790275</v>
      </c>
      <c r="P24" s="53"/>
    </row>
    <row r="25" spans="1:16" s="17" customFormat="1" ht="21.75" customHeight="1">
      <c r="A25" s="18"/>
      <c r="B25" s="16"/>
      <c r="C25" s="101" t="s">
        <v>25</v>
      </c>
      <c r="D25" s="20">
        <v>0</v>
      </c>
      <c r="E25" s="77"/>
      <c r="F25" s="70"/>
      <c r="G25" s="65">
        <v>100000</v>
      </c>
      <c r="H25" s="66"/>
      <c r="I25" s="70">
        <f>G25/G36</f>
        <v>0.0038449035131075645</v>
      </c>
      <c r="J25" s="68">
        <v>860259</v>
      </c>
      <c r="K25" s="72"/>
      <c r="L25" s="68">
        <v>896369</v>
      </c>
      <c r="M25" s="144"/>
      <c r="N25" s="125">
        <v>1273863</v>
      </c>
      <c r="O25" s="135"/>
      <c r="P25" s="19"/>
    </row>
    <row r="26" spans="1:16" s="17" customFormat="1" ht="12.75" customHeight="1">
      <c r="A26" s="18"/>
      <c r="B26" s="16"/>
      <c r="C26" s="101" t="s">
        <v>26</v>
      </c>
      <c r="D26" s="102">
        <v>410440</v>
      </c>
      <c r="E26" s="103"/>
      <c r="F26" s="70">
        <f>D26/D37</f>
        <v>0.004443040697804634</v>
      </c>
      <c r="G26" s="65">
        <v>140314</v>
      </c>
      <c r="H26" s="66"/>
      <c r="I26" s="70">
        <f>G26/G37</f>
        <v>0.0012616553339870448</v>
      </c>
      <c r="J26" s="68">
        <v>354716</v>
      </c>
      <c r="K26" s="72">
        <f>J26/J37</f>
        <v>0.0036609913505007744</v>
      </c>
      <c r="L26" s="68">
        <v>1918433</v>
      </c>
      <c r="M26" s="72">
        <f>L26/L37</f>
        <v>0.020879856624548433</v>
      </c>
      <c r="N26" s="125">
        <v>2628340</v>
      </c>
      <c r="O26" s="119">
        <f>N26/N37</f>
        <v>0.033572012493048725</v>
      </c>
      <c r="P26" s="53"/>
    </row>
    <row r="27" spans="1:16" s="17" customFormat="1" ht="12.75" customHeight="1">
      <c r="A27" s="18"/>
      <c r="B27" s="16"/>
      <c r="C27" s="101" t="s">
        <v>6</v>
      </c>
      <c r="D27" s="20">
        <v>0</v>
      </c>
      <c r="E27" s="103"/>
      <c r="F27" s="70"/>
      <c r="G27" s="20">
        <v>0</v>
      </c>
      <c r="H27" s="66"/>
      <c r="I27" s="70"/>
      <c r="J27" s="68">
        <v>0</v>
      </c>
      <c r="K27" s="72"/>
      <c r="L27" s="68">
        <v>0</v>
      </c>
      <c r="M27" s="72"/>
      <c r="N27" s="125">
        <v>0</v>
      </c>
      <c r="O27" s="119"/>
      <c r="P27" s="53"/>
    </row>
    <row r="28" spans="1:16" s="17" customFormat="1" ht="12.75" customHeight="1">
      <c r="A28" s="18"/>
      <c r="B28" s="16"/>
      <c r="C28" s="101" t="s">
        <v>40</v>
      </c>
      <c r="D28" s="20"/>
      <c r="E28" s="103"/>
      <c r="F28" s="70"/>
      <c r="G28" s="20"/>
      <c r="H28" s="66"/>
      <c r="I28" s="70"/>
      <c r="J28" s="68"/>
      <c r="K28" s="72"/>
      <c r="L28" s="136">
        <v>-1548154</v>
      </c>
      <c r="M28" s="72"/>
      <c r="N28" s="125">
        <v>-1531210</v>
      </c>
      <c r="O28" s="119"/>
      <c r="P28" s="53"/>
    </row>
    <row r="29" spans="1:18" s="17" customFormat="1" ht="15" customHeight="1">
      <c r="A29" s="18" t="s">
        <v>27</v>
      </c>
      <c r="B29" s="16"/>
      <c r="C29" s="101" t="s">
        <v>28</v>
      </c>
      <c r="D29" s="102">
        <v>2791755</v>
      </c>
      <c r="E29" s="103"/>
      <c r="F29" s="70">
        <f>D29/D37</f>
        <v>0.030220936271561194</v>
      </c>
      <c r="G29" s="65">
        <v>904328</v>
      </c>
      <c r="H29" s="77"/>
      <c r="I29" s="70">
        <f>G29/G37</f>
        <v>0.008131407021921094</v>
      </c>
      <c r="J29" s="137">
        <v>1801917</v>
      </c>
      <c r="K29" s="138">
        <f>J29/J37</f>
        <v>0.018597420334352847</v>
      </c>
      <c r="L29" s="137">
        <v>235031</v>
      </c>
      <c r="M29" s="138">
        <f>L29/L37</f>
        <v>0.002558032301531637</v>
      </c>
      <c r="N29" s="125">
        <v>561437</v>
      </c>
      <c r="O29" s="119">
        <f>N29/N37</f>
        <v>0.007171283006787477</v>
      </c>
      <c r="P29" s="53"/>
      <c r="R29" s="90"/>
    </row>
    <row r="30" spans="1:18" s="2" customFormat="1" ht="17.25" customHeight="1">
      <c r="A30" s="18"/>
      <c r="B30" s="16"/>
      <c r="C30" s="104" t="s">
        <v>29</v>
      </c>
      <c r="D30" s="102">
        <v>59090277</v>
      </c>
      <c r="E30" s="103"/>
      <c r="F30" s="70">
        <f>D30/D37</f>
        <v>0.6396562361259847</v>
      </c>
      <c r="G30" s="65">
        <v>55718051</v>
      </c>
      <c r="H30" s="66"/>
      <c r="I30" s="70">
        <f>G30/G37</f>
        <v>0.5009975928525464</v>
      </c>
      <c r="J30" s="105">
        <v>56324656</v>
      </c>
      <c r="K30" s="72">
        <f>J30/J37</f>
        <v>0.581321616267469</v>
      </c>
      <c r="L30" s="139">
        <f>SUM(L24:L29)</f>
        <v>56225654</v>
      </c>
      <c r="M30" s="70">
        <f>L30/L37</f>
        <v>0.6119492284283413</v>
      </c>
      <c r="N30" s="125">
        <f>SUM(N24:N29)</f>
        <v>62853743</v>
      </c>
      <c r="O30" s="119">
        <f>N30/N37</f>
        <v>0.8028362560516805</v>
      </c>
      <c r="P30" s="53"/>
      <c r="R30" s="109"/>
    </row>
    <row r="31" spans="1:16" s="17" customFormat="1" ht="12.75" customHeight="1">
      <c r="A31" s="7"/>
      <c r="B31" s="106" t="s">
        <v>30</v>
      </c>
      <c r="C31" s="107"/>
      <c r="D31" s="46"/>
      <c r="E31" s="47"/>
      <c r="F31" s="48"/>
      <c r="G31" s="94"/>
      <c r="H31" s="95"/>
      <c r="I31" s="108"/>
      <c r="J31" s="140"/>
      <c r="K31" s="51"/>
      <c r="L31" s="126"/>
      <c r="M31" s="127"/>
      <c r="N31" s="128"/>
      <c r="O31" s="129"/>
      <c r="P31" s="26"/>
    </row>
    <row r="32" spans="1:18" s="17" customFormat="1" ht="12.75" customHeight="1">
      <c r="A32" s="18"/>
      <c r="B32" s="16"/>
      <c r="C32" s="98" t="s">
        <v>31</v>
      </c>
      <c r="D32" s="55">
        <v>8888544</v>
      </c>
      <c r="E32" s="56"/>
      <c r="F32" s="57">
        <f>D32/D37</f>
        <v>0.09621908862739302</v>
      </c>
      <c r="G32" s="75">
        <v>26008455</v>
      </c>
      <c r="H32" s="76"/>
      <c r="I32" s="57">
        <f>G32/G37</f>
        <v>0.2338591015829641</v>
      </c>
      <c r="J32" s="61">
        <v>10002000</v>
      </c>
      <c r="K32" s="60">
        <f>J32/J37</f>
        <v>0.10322972599969764</v>
      </c>
      <c r="L32" s="61">
        <v>767000</v>
      </c>
      <c r="M32" s="60">
        <f>L32/L37</f>
        <v>0.008347880812636484</v>
      </c>
      <c r="N32" s="130">
        <v>1349000</v>
      </c>
      <c r="O32" s="118">
        <f>N32/N37</f>
        <v>0.017230892827078206</v>
      </c>
      <c r="P32" s="53"/>
      <c r="R32" s="73"/>
    </row>
    <row r="33" spans="1:16" s="17" customFormat="1" ht="12.75" customHeight="1">
      <c r="A33" s="18"/>
      <c r="B33" s="16"/>
      <c r="C33" s="101" t="s">
        <v>32</v>
      </c>
      <c r="D33" s="102">
        <v>300327</v>
      </c>
      <c r="E33" s="103"/>
      <c r="F33" s="70">
        <f>D33/D37</f>
        <v>0.0032510600420270256</v>
      </c>
      <c r="G33" s="20">
        <v>0</v>
      </c>
      <c r="H33" s="77"/>
      <c r="I33" s="70"/>
      <c r="J33" s="68">
        <v>0</v>
      </c>
      <c r="K33" s="72"/>
      <c r="L33" s="68">
        <v>865633</v>
      </c>
      <c r="M33" s="72">
        <f>L33/L37</f>
        <v>0.009421383456955616</v>
      </c>
      <c r="N33" s="125">
        <v>515497</v>
      </c>
      <c r="O33" s="119">
        <f>N33/N37</f>
        <v>0.0065844874423130716</v>
      </c>
      <c r="P33" s="53"/>
    </row>
    <row r="34" spans="1:16" s="17" customFormat="1" ht="12.75" customHeight="1">
      <c r="A34" s="18"/>
      <c r="B34" s="16"/>
      <c r="C34" s="101" t="s">
        <v>33</v>
      </c>
      <c r="D34" s="20">
        <v>0</v>
      </c>
      <c r="E34" s="77"/>
      <c r="F34" s="70"/>
      <c r="G34" s="20">
        <v>0</v>
      </c>
      <c r="H34" s="77"/>
      <c r="I34" s="70"/>
      <c r="J34" s="68">
        <v>0</v>
      </c>
      <c r="K34" s="72"/>
      <c r="L34" s="68">
        <v>0</v>
      </c>
      <c r="M34" s="72"/>
      <c r="N34" s="68">
        <v>0</v>
      </c>
      <c r="O34" s="119"/>
      <c r="P34" s="53"/>
    </row>
    <row r="35" spans="1:16" s="17" customFormat="1" ht="12.75" customHeight="1">
      <c r="A35" s="18"/>
      <c r="B35" s="16"/>
      <c r="C35" s="101" t="s">
        <v>34</v>
      </c>
      <c r="D35" s="20">
        <v>0</v>
      </c>
      <c r="E35" s="77"/>
      <c r="F35" s="70"/>
      <c r="G35" s="20">
        <v>0</v>
      </c>
      <c r="H35" s="77"/>
      <c r="I35" s="70"/>
      <c r="J35" s="20">
        <v>0</v>
      </c>
      <c r="K35" s="72"/>
      <c r="L35" s="20">
        <v>0</v>
      </c>
      <c r="M35" s="72"/>
      <c r="N35" s="20">
        <v>0</v>
      </c>
      <c r="O35" s="119"/>
      <c r="P35" s="53"/>
    </row>
    <row r="36" spans="1:18" s="17" customFormat="1" ht="17.25" customHeight="1">
      <c r="A36" s="18"/>
      <c r="B36" s="16"/>
      <c r="C36" s="101" t="s">
        <v>35</v>
      </c>
      <c r="D36" s="55">
        <v>9188871</v>
      </c>
      <c r="E36" s="77"/>
      <c r="F36" s="70"/>
      <c r="G36" s="75">
        <v>26008455</v>
      </c>
      <c r="H36" s="77"/>
      <c r="I36" s="57">
        <f>G36/G37</f>
        <v>0.2338591015829641</v>
      </c>
      <c r="J36" s="61">
        <v>10002000</v>
      </c>
      <c r="K36" s="60">
        <f>J36/J37</f>
        <v>0.10322972599969764</v>
      </c>
      <c r="L36" s="61">
        <f>L32+L33</f>
        <v>1632633</v>
      </c>
      <c r="M36" s="60">
        <f>L36/L37</f>
        <v>0.017769264269592102</v>
      </c>
      <c r="N36" s="68">
        <f>N32+N33</f>
        <v>1864497</v>
      </c>
      <c r="O36" s="119">
        <f>N36/N37</f>
        <v>0.023815380269391277</v>
      </c>
      <c r="P36" s="53"/>
      <c r="R36" s="90"/>
    </row>
    <row r="37" spans="1:16" ht="12.75">
      <c r="A37" s="18"/>
      <c r="B37" s="16"/>
      <c r="C37" s="110" t="s">
        <v>8</v>
      </c>
      <c r="D37" s="102">
        <v>92378177</v>
      </c>
      <c r="E37" s="103"/>
      <c r="F37" s="70">
        <f>D37/D37</f>
        <v>1</v>
      </c>
      <c r="G37" s="21">
        <v>111214209</v>
      </c>
      <c r="H37" s="63"/>
      <c r="I37" s="70">
        <f>G37/G37</f>
        <v>1</v>
      </c>
      <c r="J37" s="105">
        <v>96890696</v>
      </c>
      <c r="K37" s="72">
        <f>J37/J37</f>
        <v>1</v>
      </c>
      <c r="L37" s="105">
        <f>L36+L30+L21</f>
        <v>91879606</v>
      </c>
      <c r="M37" s="72">
        <f>L37/L37</f>
        <v>1</v>
      </c>
      <c r="N37" s="105">
        <f>N36+N30+N21</f>
        <v>78289617</v>
      </c>
      <c r="O37" s="119">
        <f>N37/N37</f>
        <v>1</v>
      </c>
      <c r="P37" s="53"/>
    </row>
    <row r="38" spans="1:16" ht="12.75" customHeight="1">
      <c r="A38" s="11"/>
      <c r="B38" s="12"/>
      <c r="C38" s="111"/>
      <c r="D38" s="113"/>
      <c r="E38" s="114"/>
      <c r="F38" s="112"/>
      <c r="G38" s="34"/>
      <c r="H38" s="115"/>
      <c r="I38" s="116"/>
      <c r="J38" s="37"/>
      <c r="K38" s="33"/>
      <c r="L38" s="37"/>
      <c r="M38" s="33"/>
      <c r="N38" s="37"/>
      <c r="O38" s="141"/>
      <c r="P38" s="38"/>
    </row>
    <row r="39" spans="1:16" ht="6" customHeight="1">
      <c r="A39" s="2"/>
      <c r="B39" s="2"/>
      <c r="C39" s="8"/>
      <c r="D39" s="142"/>
      <c r="E39" s="142"/>
      <c r="F39" s="142"/>
      <c r="G39" s="43"/>
      <c r="H39" s="43"/>
      <c r="I39" s="43"/>
      <c r="J39" s="143"/>
      <c r="K39" s="142"/>
      <c r="L39" s="143"/>
      <c r="M39" s="142"/>
      <c r="N39" s="143"/>
      <c r="O39" s="142"/>
      <c r="P39" s="143"/>
    </row>
    <row r="40" ht="12.75">
      <c r="B40" s="24" t="s">
        <v>36</v>
      </c>
    </row>
    <row r="41" spans="2:12" ht="12.75">
      <c r="B41" s="22" t="s">
        <v>37</v>
      </c>
      <c r="D41" s="117"/>
      <c r="G41" s="117"/>
      <c r="J41" s="117"/>
      <c r="L41" s="117"/>
    </row>
    <row r="42" spans="10:12" ht="12.75">
      <c r="J42" s="117"/>
      <c r="L42" s="117"/>
    </row>
  </sheetData>
  <sheetProtection/>
  <mergeCells count="9">
    <mergeCell ref="N7:O7"/>
    <mergeCell ref="B2:O2"/>
    <mergeCell ref="B3:O3"/>
    <mergeCell ref="B4:O4"/>
    <mergeCell ref="B11:C11"/>
    <mergeCell ref="D7:F7"/>
    <mergeCell ref="G7:I7"/>
    <mergeCell ref="L7:M7"/>
    <mergeCell ref="J7:K7"/>
  </mergeCells>
  <printOptions/>
  <pageMargins left="0.6" right="0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 State San Marcos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Instructional &amp; Information Technology Services</dc:creator>
  <cp:keywords/>
  <dc:description/>
  <cp:lastModifiedBy>IITS</cp:lastModifiedBy>
  <cp:lastPrinted>2008-06-13T21:30:05Z</cp:lastPrinted>
  <dcterms:created xsi:type="dcterms:W3CDTF">2006-12-20T18:29:46Z</dcterms:created>
  <dcterms:modified xsi:type="dcterms:W3CDTF">2009-12-02T22:54:25Z</dcterms:modified>
  <cp:category/>
  <cp:version/>
  <cp:contentType/>
  <cp:contentStatus/>
</cp:coreProperties>
</file>