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Z:\HUMAN RESOURCES - SHARED\Faculty EAFs\Templates\"/>
    </mc:Choice>
  </mc:AlternateContent>
  <xr:revisionPtr revIDLastSave="0" documentId="13_ncr:1_{1BDE9C50-6E63-42D4-BACB-DD708C01E231}" xr6:coauthVersionLast="34" xr6:coauthVersionMax="34" xr10:uidLastSave="{00000000-0000-0000-0000-000000000000}"/>
  <bookViews>
    <workbookView xWindow="0" yWindow="0" windowWidth="28800" windowHeight="11832" activeTab="2" xr2:uid="{00000000-000D-0000-FFFF-FFFF00000000}"/>
  </bookViews>
  <sheets>
    <sheet name="Employment Authorization Form" sheetId="1" r:id="rId1"/>
    <sheet name="2017-2018" sheetId="2" r:id="rId2"/>
    <sheet name="2018-2019" sheetId="6" r:id="rId3"/>
    <sheet name="Salary Per Pay Period" sheetId="3" r:id="rId4"/>
    <sheet name="12mo." sheetId="4" r:id="rId5"/>
    <sheet name="First Timesheet" sheetId="5" r:id="rId6"/>
  </sheets>
  <definedNames>
    <definedName name="_xlnm.Print_Area" localSheetId="1">'2017-2018'!$A$1:$F$42</definedName>
    <definedName name="_xlnm.Print_Area" localSheetId="2">'2018-2019'!$A$1:$F$42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6" l="1"/>
  <c r="F3" i="6"/>
  <c r="F2" i="6"/>
  <c r="O46" i="6"/>
  <c r="O40" i="6"/>
  <c r="D29" i="6"/>
  <c r="C29" i="6"/>
  <c r="C8" i="6"/>
  <c r="C34" i="6" s="1"/>
  <c r="F34" i="6" s="1"/>
  <c r="D8" i="6" l="1"/>
  <c r="C12" i="6" s="1"/>
  <c r="F24" i="6" s="1"/>
  <c r="C35" i="6"/>
  <c r="F16" i="6"/>
  <c r="F17" i="6"/>
  <c r="F19" i="6"/>
  <c r="F23" i="6"/>
  <c r="L11" i="5"/>
  <c r="D2" i="3"/>
  <c r="C2" i="3"/>
  <c r="H17" i="2"/>
  <c r="F5" i="2"/>
  <c r="F4" i="2"/>
  <c r="F3" i="2"/>
  <c r="F2" i="2"/>
  <c r="K20" i="3"/>
  <c r="J20" i="3"/>
  <c r="I20" i="3"/>
  <c r="H20" i="3"/>
  <c r="G20" i="3"/>
  <c r="O46" i="2"/>
  <c r="L10" i="5"/>
  <c r="F8" i="5"/>
  <c r="C4" i="5"/>
  <c r="A65" i="1"/>
  <c r="G51" i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F45" i="1"/>
  <c r="D45" i="1"/>
  <c r="H44" i="1"/>
  <c r="I44" i="1" s="1"/>
  <c r="F44" i="1"/>
  <c r="D44" i="1"/>
  <c r="H43" i="1"/>
  <c r="H51" i="1" s="1"/>
  <c r="F43" i="1"/>
  <c r="F5" i="6" s="1"/>
  <c r="D43" i="1"/>
  <c r="I43" i="1"/>
  <c r="A3" i="2"/>
  <c r="O40" i="2"/>
  <c r="A8" i="5"/>
  <c r="C8" i="5"/>
  <c r="N8" i="5"/>
  <c r="O60" i="5"/>
  <c r="O45" i="5"/>
  <c r="H43" i="5"/>
  <c r="I44" i="5" s="1"/>
  <c r="I43" i="5" s="1"/>
  <c r="H41" i="5"/>
  <c r="K41" i="5" s="1"/>
  <c r="I40" i="5"/>
  <c r="K39" i="5"/>
  <c r="N39" i="5"/>
  <c r="H39" i="5"/>
  <c r="I39" i="5"/>
  <c r="H37" i="5"/>
  <c r="I38" i="5"/>
  <c r="H35" i="5"/>
  <c r="I36" i="5" s="1"/>
  <c r="I35" i="5" s="1"/>
  <c r="L35" i="5" s="1"/>
  <c r="K35" i="5"/>
  <c r="N35" i="5" s="1"/>
  <c r="H33" i="5"/>
  <c r="K33" i="5" s="1"/>
  <c r="I32" i="5"/>
  <c r="H31" i="5"/>
  <c r="K31" i="5"/>
  <c r="N31" i="5" s="1"/>
  <c r="H29" i="5"/>
  <c r="I30" i="5" s="1"/>
  <c r="H27" i="5"/>
  <c r="I28" i="5" s="1"/>
  <c r="I27" i="5" s="1"/>
  <c r="H25" i="5"/>
  <c r="K25" i="5"/>
  <c r="N25" i="5" s="1"/>
  <c r="H23" i="5"/>
  <c r="I24" i="5"/>
  <c r="H21" i="5"/>
  <c r="I22" i="5"/>
  <c r="H19" i="5"/>
  <c r="I19" i="5" s="1"/>
  <c r="L19" i="5" s="1"/>
  <c r="K19" i="5"/>
  <c r="N19" i="5" s="1"/>
  <c r="H17" i="5"/>
  <c r="K17" i="5" s="1"/>
  <c r="K15" i="5"/>
  <c r="N15" i="5" s="1"/>
  <c r="H15" i="5"/>
  <c r="I16" i="5" s="1"/>
  <c r="I15" i="5" s="1"/>
  <c r="L15" i="5" s="1"/>
  <c r="H13" i="5"/>
  <c r="I14" i="5"/>
  <c r="I13" i="5" s="1"/>
  <c r="D11" i="5"/>
  <c r="I20" i="5"/>
  <c r="K23" i="5"/>
  <c r="N23" i="5" s="1"/>
  <c r="K27" i="5"/>
  <c r="I31" i="5"/>
  <c r="I23" i="5"/>
  <c r="I21" i="5"/>
  <c r="L21" i="5" s="1"/>
  <c r="I26" i="5"/>
  <c r="I25" i="5" s="1"/>
  <c r="L25" i="5" s="1"/>
  <c r="I34" i="5"/>
  <c r="I37" i="5"/>
  <c r="L39" i="5"/>
  <c r="I42" i="5"/>
  <c r="K13" i="5"/>
  <c r="N13" i="5" s="1"/>
  <c r="K21" i="5"/>
  <c r="K29" i="5"/>
  <c r="K37" i="5"/>
  <c r="I41" i="5"/>
  <c r="N21" i="5"/>
  <c r="N37" i="5"/>
  <c r="L37" i="5"/>
  <c r="N29" i="5"/>
  <c r="B28" i="3"/>
  <c r="B27" i="3"/>
  <c r="B26" i="3"/>
  <c r="B22" i="3"/>
  <c r="B21" i="3"/>
  <c r="B6" i="3"/>
  <c r="D5" i="4"/>
  <c r="D4" i="4"/>
  <c r="D3" i="4"/>
  <c r="D9" i="4"/>
  <c r="D11" i="4" s="1"/>
  <c r="D12" i="4" s="1"/>
  <c r="D14" i="4" s="1"/>
  <c r="B2" i="3"/>
  <c r="C28" i="3"/>
  <c r="C27" i="3"/>
  <c r="C26" i="3"/>
  <c r="C22" i="3"/>
  <c r="C23" i="3" s="1"/>
  <c r="C21" i="3"/>
  <c r="N15" i="3"/>
  <c r="M15" i="3"/>
  <c r="L15" i="3"/>
  <c r="K15" i="3"/>
  <c r="J15" i="3"/>
  <c r="I15" i="3"/>
  <c r="H15" i="3"/>
  <c r="G15" i="3"/>
  <c r="F15" i="3"/>
  <c r="E15" i="3"/>
  <c r="D15" i="3"/>
  <c r="C15" i="3"/>
  <c r="N9" i="3"/>
  <c r="M9" i="3"/>
  <c r="L9" i="3"/>
  <c r="K9" i="3"/>
  <c r="J9" i="3"/>
  <c r="I9" i="3"/>
  <c r="H9" i="3"/>
  <c r="G9" i="3"/>
  <c r="F9" i="3"/>
  <c r="E9" i="3"/>
  <c r="D9" i="3"/>
  <c r="C9" i="3"/>
  <c r="C20" i="3"/>
  <c r="D20" i="3" s="1"/>
  <c r="B20" i="3"/>
  <c r="K2" i="3"/>
  <c r="C8" i="2"/>
  <c r="C34" i="2" s="1"/>
  <c r="F34" i="2" s="1"/>
  <c r="F37" i="2" s="1"/>
  <c r="D28" i="3"/>
  <c r="E28" i="3"/>
  <c r="D21" i="3"/>
  <c r="E21" i="3"/>
  <c r="D26" i="3"/>
  <c r="C35" i="2"/>
  <c r="F35" i="2"/>
  <c r="D29" i="2"/>
  <c r="C29" i="2"/>
  <c r="D8" i="2"/>
  <c r="C12" i="2"/>
  <c r="F16" i="2" s="1"/>
  <c r="E26" i="3"/>
  <c r="I51" i="1" l="1"/>
  <c r="N33" i="5"/>
  <c r="E20" i="3"/>
  <c r="L27" i="5"/>
  <c r="N17" i="5"/>
  <c r="L41" i="5"/>
  <c r="N41" i="5"/>
  <c r="F24" i="2"/>
  <c r="F25" i="2"/>
  <c r="F21" i="2"/>
  <c r="F22" i="2" s="1"/>
  <c r="C29" i="3"/>
  <c r="C30" i="3" s="1"/>
  <c r="F17" i="2"/>
  <c r="F18" i="2" s="1"/>
  <c r="F23" i="2"/>
  <c r="F26" i="2"/>
  <c r="D27" i="3"/>
  <c r="D29" i="3" s="1"/>
  <c r="I29" i="5"/>
  <c r="L29" i="5" s="1"/>
  <c r="L23" i="5"/>
  <c r="N27" i="5"/>
  <c r="K43" i="5"/>
  <c r="F25" i="6"/>
  <c r="F27" i="6" s="1"/>
  <c r="L9" i="5"/>
  <c r="F21" i="6"/>
  <c r="F22" i="6" s="1"/>
  <c r="F19" i="2"/>
  <c r="F20" i="2" s="1"/>
  <c r="D22" i="3"/>
  <c r="E22" i="3" s="1"/>
  <c r="L13" i="5"/>
  <c r="I33" i="5"/>
  <c r="L33" i="5" s="1"/>
  <c r="I18" i="5"/>
  <c r="I17" i="5" s="1"/>
  <c r="L17" i="5" s="1"/>
  <c r="L31" i="5"/>
  <c r="L20" i="3"/>
  <c r="F26" i="6"/>
  <c r="F20" i="6"/>
  <c r="F35" i="6"/>
  <c r="F37" i="6" s="1"/>
  <c r="F18" i="6"/>
  <c r="D23" i="3" l="1"/>
  <c r="D30" i="3" s="1"/>
  <c r="N43" i="5"/>
  <c r="N45" i="5" s="1"/>
  <c r="C11" i="5" s="1"/>
  <c r="F11" i="5" s="1"/>
  <c r="L43" i="5"/>
  <c r="E23" i="3"/>
  <c r="L45" i="5"/>
  <c r="C10" i="5" s="1"/>
  <c r="F27" i="2"/>
  <c r="F29" i="2" s="1"/>
  <c r="F39" i="2" s="1"/>
  <c r="E27" i="3"/>
  <c r="E29" i="3" s="1"/>
  <c r="F29" i="6"/>
  <c r="F39" i="6" s="1"/>
  <c r="P51" i="5" l="1"/>
  <c r="P58" i="5"/>
  <c r="P50" i="5"/>
  <c r="P55" i="5"/>
  <c r="P57" i="5"/>
  <c r="P54" i="5"/>
  <c r="P52" i="5"/>
  <c r="P59" i="5"/>
  <c r="F10" i="5"/>
  <c r="P53" i="5"/>
  <c r="P56" i="5"/>
  <c r="F40" i="2"/>
  <c r="F41" i="2" s="1"/>
  <c r="E30" i="3"/>
  <c r="F40" i="6"/>
  <c r="F41" i="6" s="1"/>
  <c r="P60" i="5" l="1"/>
</calcChain>
</file>

<file path=xl/sharedStrings.xml><?xml version="1.0" encoding="utf-8"?>
<sst xmlns="http://schemas.openxmlformats.org/spreadsheetml/2006/main" count="312" uniqueCount="234">
  <si>
    <t>FACULTY or EXEMPT LEVEL CSUSM STAFF EMPLOYMENT AUTHORIZATION FORM (EAF)</t>
  </si>
  <si>
    <t>Effort %</t>
  </si>
  <si>
    <t>Project #</t>
  </si>
  <si>
    <t>Project Name</t>
  </si>
  <si>
    <t>Total Pay</t>
  </si>
  <si>
    <t>Benefit Cost</t>
  </si>
  <si>
    <t>Total Project Cost</t>
  </si>
  <si>
    <t>Total All Projects</t>
  </si>
  <si>
    <t>Comments:</t>
  </si>
  <si>
    <t>Signature</t>
  </si>
  <si>
    <t>Date</t>
  </si>
  <si>
    <t>(If EAF is for Project Director or PI and/or is overload, a one-up signature is required above from Dean or Dept. Chair)</t>
  </si>
  <si>
    <t>Form completed by:</t>
  </si>
  <si>
    <t>Employee Number</t>
  </si>
  <si>
    <t>I-9 on File</t>
  </si>
  <si>
    <t>_____________</t>
  </si>
  <si>
    <t>Workers' Comp code     ____________</t>
  </si>
  <si>
    <t>EEO Class</t>
  </si>
  <si>
    <t>Location</t>
  </si>
  <si>
    <t>Exempt</t>
  </si>
  <si>
    <t>TO BE USED FOR FACULTY ADDITIONAL EMPLOYMENT CALCULATIONS  ONLY</t>
  </si>
  <si>
    <t>Name of Faculty Member:</t>
  </si>
  <si>
    <t>Appointment Start Date</t>
  </si>
  <si>
    <t>Appointment End Date</t>
  </si>
  <si>
    <t>Project Number</t>
  </si>
  <si>
    <t>Annual Salary</t>
  </si>
  <si>
    <t>Daily Rate</t>
  </si>
  <si>
    <t>(from above or use different rate)</t>
  </si>
  <si>
    <t>Non AY Timeframes</t>
  </si>
  <si>
    <t>Non AY Days Available</t>
  </si>
  <si>
    <t>Non AY Days Actually Worked</t>
  </si>
  <si>
    <t>Available Effort %</t>
  </si>
  <si>
    <t>Maximum Pay</t>
  </si>
  <si>
    <t>subtotal</t>
  </si>
  <si>
    <t>Totals</t>
  </si>
  <si>
    <t>Per Semester Salary</t>
  </si>
  <si>
    <t>Days Worked</t>
  </si>
  <si>
    <t>Total</t>
  </si>
  <si>
    <t>Total Overload Available</t>
  </si>
  <si>
    <t xml:space="preserve">Total Pay </t>
  </si>
  <si>
    <t>Benefit Rate (12%)</t>
  </si>
  <si>
    <t>Start Date</t>
  </si>
  <si>
    <t>End Date</t>
  </si>
  <si>
    <t>8/1/17 - 8/21/17</t>
  </si>
  <si>
    <t>Monthly Salary</t>
  </si>
  <si>
    <t>Name:</t>
  </si>
  <si>
    <t>Salary Per Project and Pay Period</t>
  </si>
  <si>
    <t>Date:</t>
  </si>
  <si>
    <t>Project</t>
  </si>
  <si>
    <t>Effort %'s on Project:</t>
  </si>
  <si>
    <t>Subtotals</t>
  </si>
  <si>
    <t>Months:</t>
  </si>
  <si>
    <t>Total Pay:</t>
  </si>
  <si>
    <r>
      <t xml:space="preserve">USE THIS TO CALCULATE MAXIMUM ADDITIONAL EMPLOYMENT PAY FOR </t>
    </r>
    <r>
      <rPr>
        <u/>
        <sz val="10"/>
        <rFont val="Times New Roman"/>
        <family val="1"/>
      </rPr>
      <t>12 MONTH</t>
    </r>
    <r>
      <rPr>
        <sz val="11"/>
        <color theme="1"/>
        <rFont val="Calibri"/>
        <family val="2"/>
        <scheme val="minor"/>
      </rPr>
      <t xml:space="preserve"> FACULTY AND EXEMPT CSU EMPLOYEES</t>
    </r>
  </si>
  <si>
    <t>Employee Name</t>
  </si>
  <si>
    <t>Annual CSU Salary</t>
  </si>
  <si>
    <t>(If Hourly employee, use standard EAF form only)</t>
  </si>
  <si>
    <t>Monthly Salary Base</t>
  </si>
  <si>
    <t>Effort on Project (%)</t>
  </si>
  <si>
    <t>Total Maximum Allowable Monthly Salary</t>
  </si>
  <si>
    <t>Total Per Pay Period Maximum Salary</t>
  </si>
  <si>
    <t>Number of Pay Periods Working on Project</t>
  </si>
  <si>
    <t>Total Pay On Project (Before 12% Benefit Cost)</t>
  </si>
  <si>
    <t>(Transfer this amount to total pay column on EAF)</t>
  </si>
  <si>
    <t>Project:</t>
  </si>
  <si>
    <t>First Name</t>
  </si>
  <si>
    <t>Work on Project</t>
  </si>
  <si>
    <t>EMPLOYEE TIME SHEET</t>
  </si>
  <si>
    <t>Regular</t>
  </si>
  <si>
    <t>X</t>
  </si>
  <si>
    <r>
      <t xml:space="preserve">Part-Time/Temp </t>
    </r>
    <r>
      <rPr>
        <b/>
        <i/>
        <sz val="12"/>
        <rFont val="Arial"/>
        <family val="2"/>
      </rPr>
      <t>(other than student)</t>
    </r>
  </si>
  <si>
    <t>Payroll Period End Date:</t>
  </si>
  <si>
    <r>
      <t xml:space="preserve">Employee Legal Name                   </t>
    </r>
    <r>
      <rPr>
        <b/>
        <i/>
        <sz val="11"/>
        <rFont val="Arial"/>
        <family val="2"/>
      </rPr>
      <t>Type or Print Legibly</t>
    </r>
  </si>
  <si>
    <t>Supervisor Name</t>
  </si>
  <si>
    <t>Phone#</t>
  </si>
  <si>
    <t>Minutes</t>
  </si>
  <si>
    <t>Tenths</t>
  </si>
  <si>
    <t xml:space="preserve">Last  </t>
  </si>
  <si>
    <t>First</t>
  </si>
  <si>
    <t xml:space="preserve">Record only      hours worked during the      payroll period      listed above.                                  Report fractions    of   hours as tenths.   </t>
  </si>
  <si>
    <t>1-6                    7-12                 13-18            19-24            25-30            31-36            37-42         43-48          49-54          55-60</t>
  </si>
  <si>
    <t>.1                  .2                .3               .4             .5               .6              .7              .8                .9               1.0</t>
  </si>
  <si>
    <t>Total                        Hours/Days X</t>
  </si>
  <si>
    <t>Hourly/Daily          Rate =</t>
  </si>
  <si>
    <t>Gross                        Earnings</t>
  </si>
  <si>
    <t>Project Name:</t>
  </si>
  <si>
    <t>Total Regular Hours</t>
  </si>
  <si>
    <t xml:space="preserve">Project #: </t>
  </si>
  <si>
    <t>Total Overtime Hours</t>
  </si>
  <si>
    <t>Effort % on Project:</t>
  </si>
  <si>
    <t>Period      Ending                           15th               of Month</t>
  </si>
  <si>
    <t>Period          Ending                               last day                    of Month</t>
  </si>
  <si>
    <t>IN</t>
  </si>
  <si>
    <t>OUT</t>
  </si>
  <si>
    <t>Regular Hours/Days</t>
  </si>
  <si>
    <r>
      <t xml:space="preserve">Overtime </t>
    </r>
    <r>
      <rPr>
        <b/>
        <sz val="18"/>
        <rFont val="Arial"/>
        <family val="2"/>
      </rPr>
      <t xml:space="preserve"> </t>
    </r>
    <r>
      <rPr>
        <b/>
        <sz val="12"/>
        <rFont val="Arial"/>
        <family val="2"/>
      </rPr>
      <t xml:space="preserve">        Hours</t>
    </r>
  </si>
  <si>
    <r>
      <t>Leave Taken</t>
    </r>
    <r>
      <rPr>
        <b/>
        <sz val="12"/>
        <rFont val="Arial"/>
        <family val="2"/>
      </rPr>
      <t xml:space="preserve"> (# of Hours)</t>
    </r>
  </si>
  <si>
    <r>
      <t>Leave Taken</t>
    </r>
    <r>
      <rPr>
        <b/>
        <sz val="12"/>
        <rFont val="Arial"/>
        <family val="2"/>
      </rPr>
      <t xml:space="preserve"> Code </t>
    </r>
  </si>
  <si>
    <t>Total Hours/Days:</t>
  </si>
  <si>
    <t>INSTRUCTIONS</t>
  </si>
  <si>
    <r>
      <t xml:space="preserve">     1.     Fill out Time Sheet using computer or ink. </t>
    </r>
    <r>
      <rPr>
        <b/>
        <sz val="10"/>
        <rFont val="Arial"/>
        <family val="2"/>
      </rPr>
      <t>Do not use White-Out. For corrections, line through and initial.</t>
    </r>
    <r>
      <rPr>
        <sz val="10"/>
        <rFont val="Arial"/>
        <family val="2"/>
      </rPr>
      <t xml:space="preserve"> If using computer, be </t>
    </r>
  </si>
  <si>
    <r>
      <t xml:space="preserve">             sure to </t>
    </r>
    <r>
      <rPr>
        <b/>
        <sz val="10"/>
        <rFont val="Arial"/>
        <family val="2"/>
      </rPr>
      <t>use military time</t>
    </r>
    <r>
      <rPr>
        <sz val="10"/>
        <rFont val="Arial"/>
        <family val="2"/>
      </rPr>
      <t xml:space="preserve">. Ex: 1pm = 13:00, 2pm = 14:00, 3pm = 15:00, 4pm = 16:00, 5pm = 17:00, 6pm = 18:00, 7pm = 19:00, </t>
    </r>
  </si>
  <si>
    <t>Utilize this Section if you work on multiple projects</t>
  </si>
  <si>
    <t xml:space="preserve">             8pm = 20:00, etc.             </t>
  </si>
  <si>
    <t xml:space="preserve">% Allocation </t>
  </si>
  <si>
    <t>Total hours</t>
  </si>
  <si>
    <r>
      <t xml:space="preserve">     2.     </t>
    </r>
    <r>
      <rPr>
        <b/>
        <sz val="10"/>
        <rFont val="Arial"/>
        <family val="2"/>
      </rPr>
      <t>Hourly Employees</t>
    </r>
    <r>
      <rPr>
        <sz val="10"/>
        <rFont val="Arial"/>
        <family val="2"/>
      </rPr>
      <t xml:space="preserve"> record hours worked using increments as shown above.</t>
    </r>
  </si>
  <si>
    <r>
      <t xml:space="preserve">     3.     </t>
    </r>
    <r>
      <rPr>
        <b/>
        <sz val="10"/>
        <rFont val="Arial"/>
        <family val="2"/>
      </rPr>
      <t>Salaried Employees</t>
    </r>
    <r>
      <rPr>
        <sz val="10"/>
        <rFont val="Arial"/>
        <family val="2"/>
      </rPr>
      <t xml:space="preserve"> report only absences in Leave Taken column, using letter codes below. If no absences, employee and supervisor sign </t>
    </r>
  </si>
  <si>
    <r>
      <t xml:space="preserve">     4.     If </t>
    </r>
    <r>
      <rPr>
        <b/>
        <sz val="10"/>
        <rFont val="Arial"/>
        <family val="2"/>
      </rPr>
      <t>daily rate</t>
    </r>
    <r>
      <rPr>
        <sz val="10"/>
        <rFont val="Arial"/>
        <family val="2"/>
      </rPr>
      <t xml:space="preserve"> is being paid, put an "X" in Total Hours/Days column beside dates worked.</t>
    </r>
  </si>
  <si>
    <r>
      <t xml:space="preserve">     5.     </t>
    </r>
    <r>
      <rPr>
        <b/>
        <sz val="10"/>
        <rFont val="Arial"/>
        <family val="2"/>
      </rPr>
      <t>Overtime</t>
    </r>
    <r>
      <rPr>
        <sz val="10"/>
        <rFont val="Arial"/>
        <family val="2"/>
      </rPr>
      <t xml:space="preserve"> - All time worked over eight (8) hours in a day is considered overtime for non-exempt employees.</t>
    </r>
  </si>
  <si>
    <r>
      <t xml:space="preserve">     6.     </t>
    </r>
    <r>
      <rPr>
        <b/>
        <sz val="10"/>
        <rFont val="Arial"/>
        <family val="2"/>
      </rPr>
      <t>Extra Hours</t>
    </r>
    <r>
      <rPr>
        <sz val="10"/>
        <rFont val="Arial"/>
        <family val="2"/>
      </rPr>
      <t xml:space="preserve"> - With prior approval, part-time employees can work up to (8) eight hours a day or (40) forty hours a week.</t>
    </r>
  </si>
  <si>
    <r>
      <t xml:space="preserve">     7.     </t>
    </r>
    <r>
      <rPr>
        <b/>
        <sz val="10"/>
        <rFont val="Arial"/>
        <family val="2"/>
      </rPr>
      <t>Breaks</t>
    </r>
    <r>
      <rPr>
        <sz val="10"/>
        <rFont val="Arial"/>
        <family val="2"/>
      </rPr>
      <t xml:space="preserve"> - A paid rest period of ten (10) minutes must be taken in each (4) four hour shift an employee works. These breaks are not   </t>
    </r>
    <r>
      <rPr>
        <sz val="9"/>
        <rFont val="Arial"/>
        <family val="2"/>
      </rPr>
      <t/>
    </r>
  </si>
  <si>
    <t xml:space="preserve">             reflected on the Time Sheet.</t>
  </si>
  <si>
    <r>
      <t xml:space="preserve">     8.     </t>
    </r>
    <r>
      <rPr>
        <b/>
        <sz val="10"/>
        <rFont val="Arial"/>
        <family val="2"/>
      </rPr>
      <t>Meal Period</t>
    </r>
    <r>
      <rPr>
        <sz val="10"/>
        <rFont val="Arial"/>
        <family val="2"/>
      </rPr>
      <t xml:space="preserve"> - A meal period of at least thirty (30) minutes must be taken after five (5) consecutive hours worked.</t>
    </r>
    <r>
      <rPr>
        <b/>
        <sz val="10"/>
        <rFont val="Arial"/>
        <family val="2"/>
      </rPr>
      <t xml:space="preserve"> This unpaid meal period </t>
    </r>
    <r>
      <rPr>
        <sz val="9"/>
        <rFont val="Arial"/>
        <family val="2"/>
      </rPr>
      <t/>
    </r>
  </si>
  <si>
    <r>
      <t xml:space="preserve">             must </t>
    </r>
    <r>
      <rPr>
        <b/>
        <sz val="10"/>
        <rFont val="Arial"/>
        <family val="2"/>
      </rPr>
      <t>be reflected on the Time Sheet.</t>
    </r>
    <r>
      <rPr>
        <sz val="10"/>
        <rFont val="Arial"/>
        <family val="2"/>
      </rPr>
      <t xml:space="preserve">  If the employee is scheduled to work six (6) hours, the meal period can be waived by mutual consent.</t>
    </r>
  </si>
  <si>
    <r>
      <t xml:space="preserve">     9.     </t>
    </r>
    <r>
      <rPr>
        <b/>
        <sz val="10"/>
        <rFont val="Arial"/>
        <family val="2"/>
      </rPr>
      <t>Sick Leave</t>
    </r>
    <r>
      <rPr>
        <sz val="10"/>
        <rFont val="Arial"/>
        <family val="2"/>
      </rPr>
      <t xml:space="preserve"> - Must be used in increments of two (2) hours or more. But no more than scheduled daily hours, not to exceed (8) eight hours</t>
    </r>
  </si>
  <si>
    <t xml:space="preserve">             per day.</t>
  </si>
  <si>
    <t>PTO = Personal Time Off</t>
  </si>
  <si>
    <t>PH = Personal Holiday</t>
  </si>
  <si>
    <t>L = Leave without pay</t>
  </si>
  <si>
    <t>S = Sick Leave (PT/Temp EE Only)</t>
  </si>
  <si>
    <t>V = Vacation</t>
  </si>
  <si>
    <t>H = Holiday</t>
  </si>
  <si>
    <t>JD = Jury Duty</t>
  </si>
  <si>
    <t>O = Other (explain)</t>
  </si>
  <si>
    <t>EMPLOYEE CERTIFICATION</t>
  </si>
  <si>
    <t xml:space="preserve">I hereby certify under penalty of perjury that I have worked all the hours and/or effort reported on this timesheet and those hours have been </t>
  </si>
  <si>
    <t xml:space="preserve">worked in accordance with my most current employment authorization form on file in Human Resources.  Any overtime worked was approved </t>
  </si>
  <si>
    <t xml:space="preserve">by my supervisor prior to being worked.   I have also received all meal and rest breaks to which I was legally entitled.  </t>
  </si>
  <si>
    <t xml:space="preserve">Employee Signature </t>
  </si>
  <si>
    <t>SUPERVISOR CERTIFICATION</t>
  </si>
  <si>
    <t>I certify that I have personal knowledge of the correctness of the hours reported herein and that any overtime reported was approved by me</t>
  </si>
  <si>
    <t xml:space="preserve">prior to being worked.  I certify the employee's hours worked and/or effort performed are in accordance with the most current employment </t>
  </si>
  <si>
    <t>authorization form on file in Human Resources.</t>
  </si>
  <si>
    <t>Supervisor Signature</t>
  </si>
  <si>
    <t>Part A.</t>
  </si>
  <si>
    <t xml:space="preserve">1. Employee Last Name, </t>
  </si>
  <si>
    <t>2. Employee Phone</t>
  </si>
  <si>
    <t>3. Job Title(s)</t>
  </si>
  <si>
    <t>8. Start Date:</t>
  </si>
  <si>
    <t>9. End Date:</t>
  </si>
  <si>
    <r>
      <t xml:space="preserve">10. Effort % </t>
    </r>
    <r>
      <rPr>
        <b/>
        <sz val="11"/>
        <color theme="1"/>
        <rFont val="Arial"/>
        <family val="2"/>
      </rPr>
      <t xml:space="preserve">OR </t>
    </r>
    <r>
      <rPr>
        <sz val="11"/>
        <color theme="1"/>
        <rFont val="Arial"/>
        <family val="2"/>
      </rPr>
      <t>Total amount to be paid:</t>
    </r>
  </si>
  <si>
    <t>11. Additional Information (Optional):</t>
  </si>
  <si>
    <t>13. Project Director or PI</t>
  </si>
  <si>
    <t>12. Submitted by and extension or email:</t>
  </si>
  <si>
    <t>13. Date Submitted:</t>
  </si>
  <si>
    <t>To be filled out by Requestor</t>
  </si>
  <si>
    <t>Part B.</t>
  </si>
  <si>
    <t>Part C.</t>
  </si>
  <si>
    <t>Approval Signatures</t>
  </si>
  <si>
    <t xml:space="preserve">New Hire  </t>
  </si>
  <si>
    <t>1. Project Director or PI</t>
  </si>
  <si>
    <t>To Calculate Non-AY Percentage:</t>
  </si>
  <si>
    <t>=Total Pay/Daily Rate/Months/Days Worked</t>
  </si>
  <si>
    <t>=Total Pay/((Days Worked/Days In Semester)*Per Semester Salary)</t>
  </si>
  <si>
    <t>To Calculate AY Percentage:</t>
  </si>
  <si>
    <t>Days in Semester</t>
  </si>
  <si>
    <t>Fall Semester</t>
  </si>
  <si>
    <t>Spring Semester</t>
  </si>
  <si>
    <t>14. One-Up (if EAF is for  Project Director or PI and/or is overload)</t>
  </si>
  <si>
    <t>Scanned to Faculty Affairs:</t>
  </si>
  <si>
    <t>Academic Days per Month:</t>
  </si>
  <si>
    <t>October 2016</t>
  </si>
  <si>
    <t>Sponsored Projects Approval</t>
  </si>
  <si>
    <t>Human Resources Approval</t>
  </si>
  <si>
    <t>Fall total:</t>
  </si>
  <si>
    <t>=Total Pay/((Per Semester Salary*Available Percentage)/Days in Semester)</t>
  </si>
  <si>
    <t>To Calculate AY Days:</t>
  </si>
  <si>
    <t>7/1/17 -7/31/17</t>
  </si>
  <si>
    <t>12/22/17 - 1/16/18</t>
  </si>
  <si>
    <t>3/19/18 - 3/24/18</t>
  </si>
  <si>
    <t>5/25/18 - 5/31/18</t>
  </si>
  <si>
    <t>6/1/18 - 6/30/18</t>
  </si>
  <si>
    <t>7/1/18 - 7/31/18</t>
  </si>
  <si>
    <t>Salary Available During Non Academic Year Time (2017-2018)</t>
  </si>
  <si>
    <t>8/1/18 - 8/20/18</t>
  </si>
  <si>
    <t>Salary Available for Academic Year Overload (2017-2018)</t>
  </si>
  <si>
    <t>To Calculate Non-AY Days:</t>
  </si>
  <si>
    <t>=Total Pay/Daily Rate/Months/ Available Percentage</t>
  </si>
  <si>
    <t>Employee Email</t>
  </si>
  <si>
    <t>4. Department/College</t>
  </si>
  <si>
    <t>6. Project Names(s)</t>
  </si>
  <si>
    <t>Project #('s)</t>
  </si>
  <si>
    <t>Fund</t>
  </si>
  <si>
    <t>Dept #</t>
  </si>
  <si>
    <t>Class Code (if applicable)</t>
  </si>
  <si>
    <t>7. Brief description of the basic function of the position:</t>
  </si>
  <si>
    <t>Date completed:</t>
  </si>
  <si>
    <t>August 2017</t>
  </si>
  <si>
    <t>September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</si>
  <si>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</si>
  <si>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</si>
  <si>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</si>
  <si>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</si>
  <si>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</si>
  <si>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</si>
  <si>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</si>
  <si>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Spring Total:</t>
  </si>
  <si>
    <t>2. One-Up</t>
  </si>
  <si>
    <r>
      <t xml:space="preserve">If this EAF is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for a Sponsored Project (85xxx), an Employment Requisition Form must be attached.</t>
    </r>
  </si>
  <si>
    <t>To Calculate Percentage:</t>
  </si>
  <si>
    <t>=Total Pay/Number of Pay Periods Working/Monthly Salary Base x 2</t>
  </si>
  <si>
    <t>Project Start</t>
  </si>
  <si>
    <t>Project End</t>
  </si>
  <si>
    <t>Totals  Summer/Fall 2017</t>
  </si>
  <si>
    <t>CALIFORNIA STATE UNIVERSITY SAN MARCOS CORPORATION (CSUSM CORPORATION)</t>
  </si>
  <si>
    <t>This ADDITIONAL EMPLOYMENT is not effective until signed by the CSUSM Corporation Executive Director or designee</t>
  </si>
  <si>
    <t>To be completed by the PROJECT DIRECTOR or DESIGNATED PROJECT SIGNER. 
Please complete all highlighted fields and forward to corp@csusm.edu</t>
  </si>
  <si>
    <t>CSUSM CORPORATION USE ONLY</t>
  </si>
  <si>
    <t>California State University San Marcos Corporation (CSUSM Corporation)</t>
  </si>
  <si>
    <t>Rev. 07/01/2017</t>
  </si>
  <si>
    <t>CSUSM Corporation Use Only</t>
  </si>
  <si>
    <t>Totals  Spring/Summer 2018</t>
  </si>
  <si>
    <t>To be filled out by CSUSM Corporation Admin</t>
  </si>
  <si>
    <t xml:space="preserve">             Time Sheet and submit to the CSUSM Corporation office.</t>
  </si>
  <si>
    <t>Salary Available During Non Academic Year Time (2018-2019)</t>
  </si>
  <si>
    <t>7/1/18 -7/31/18</t>
  </si>
  <si>
    <t>4/1/19 - 4/6/19</t>
  </si>
  <si>
    <t>5/24/19 - 5/31/19</t>
  </si>
  <si>
    <t>6/1/19 - 6/30/19</t>
  </si>
  <si>
    <t>7/1/19 - 7/31/19</t>
  </si>
  <si>
    <t>8/1/19 - 8/19/19</t>
  </si>
  <si>
    <t>Salary Available for Academic Year Overload (2018-2019)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</si>
  <si>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</si>
  <si>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</si>
  <si>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</si>
  <si>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</si>
  <si>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</si>
  <si>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</si>
  <si>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</si>
  <si>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</si>
  <si>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</si>
  <si>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</si>
  <si>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12/21/18 - 1/15/19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</si>
</sst>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0"/>
    <numFmt numFmtId="166" formatCode="[$-409]mmm\-yy;@"/>
    <numFmt numFmtId="167" formatCode="m/d/yy;@"/>
    <numFmt numFmtId="168" formatCode="&quot;$&quot;#,##0"/>
    <numFmt numFmtId="169" formatCode="0.0000"/>
    <numFmt numFmtId="170" formatCode="0.0"/>
    <numFmt numFmtId="171" formatCode="_(* #,##0.0_);_(* \(#,##0.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0"/>
      <name val="Times New Roman"/>
      <family val="1"/>
    </font>
    <font>
      <i/>
      <sz val="9"/>
      <name val="Times New Roman"/>
      <family val="1"/>
    </font>
    <font>
      <sz val="11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</cellStyleXfs>
  <cellXfs count="546">
    <xf numFmtId="0" fontId="0" fillId="0" borderId="0" xfId="0"/>
    <xf numFmtId="0" fontId="2" fillId="2" borderId="0" xfId="0" applyFont="1" applyFill="1" applyAlignment="1" applyProtection="1">
      <alignment horizontal="centerContinuous"/>
    </xf>
    <xf numFmtId="0" fontId="3" fillId="2" borderId="0" xfId="0" applyFont="1" applyFill="1" applyAlignment="1" applyProtection="1">
      <alignment horizontal="centerContinuous"/>
    </xf>
    <xf numFmtId="0" fontId="4" fillId="2" borderId="0" xfId="0" applyFont="1" applyFill="1" applyAlignment="1" applyProtection="1">
      <alignment horizontal="centerContinuous"/>
    </xf>
    <xf numFmtId="0" fontId="5" fillId="2" borderId="0" xfId="0" applyFont="1" applyFill="1" applyProtection="1"/>
    <xf numFmtId="0" fontId="5" fillId="0" borderId="18" xfId="0" applyFont="1" applyFill="1" applyBorder="1" applyAlignment="1" applyProtection="1">
      <alignment horizontal="right"/>
    </xf>
    <xf numFmtId="0" fontId="0" fillId="0" borderId="0" xfId="0" applyProtection="1"/>
    <xf numFmtId="0" fontId="7" fillId="0" borderId="0" xfId="2" applyBorder="1" applyProtection="1"/>
    <xf numFmtId="0" fontId="7" fillId="0" borderId="0" xfId="2" applyFont="1" applyBorder="1" applyProtection="1"/>
    <xf numFmtId="0" fontId="7" fillId="0" borderId="0" xfId="2" applyFont="1" applyAlignment="1" applyProtection="1">
      <alignment horizontal="centerContinuous"/>
    </xf>
    <xf numFmtId="166" fontId="7" fillId="3" borderId="0" xfId="2" applyNumberFormat="1" applyFont="1" applyFill="1" applyAlignment="1" applyProtection="1">
      <alignment horizontal="left"/>
    </xf>
    <xf numFmtId="1" fontId="7" fillId="3" borderId="0" xfId="2" applyNumberFormat="1" applyFont="1" applyFill="1" applyAlignment="1" applyProtection="1">
      <alignment horizontal="center"/>
    </xf>
    <xf numFmtId="166" fontId="7" fillId="3" borderId="0" xfId="2" applyNumberFormat="1" applyFont="1" applyFill="1" applyBorder="1" applyAlignment="1" applyProtection="1">
      <alignment horizontal="left"/>
    </xf>
    <xf numFmtId="0" fontId="7" fillId="3" borderId="0" xfId="2" applyFont="1" applyFill="1" applyBorder="1" applyAlignment="1" applyProtection="1"/>
    <xf numFmtId="166" fontId="7" fillId="3" borderId="0" xfId="2" applyNumberFormat="1" applyFont="1" applyFill="1" applyBorder="1" applyAlignment="1" applyProtection="1">
      <alignment horizontal="center"/>
    </xf>
    <xf numFmtId="1" fontId="7" fillId="3" borderId="0" xfId="2" applyNumberFormat="1" applyFont="1" applyFill="1" applyBorder="1" applyAlignment="1" applyProtection="1">
      <alignment horizontal="center"/>
    </xf>
    <xf numFmtId="0" fontId="7" fillId="3" borderId="0" xfId="2" applyFont="1" applyFill="1" applyBorder="1" applyAlignment="1" applyProtection="1">
      <alignment horizontal="center"/>
    </xf>
    <xf numFmtId="165" fontId="7" fillId="3" borderId="0" xfId="2" applyNumberFormat="1" applyFont="1" applyFill="1" applyBorder="1" applyAlignment="1" applyProtection="1">
      <alignment horizontal="center"/>
    </xf>
    <xf numFmtId="0" fontId="13" fillId="6" borderId="0" xfId="0" applyFont="1" applyFill="1" applyBorder="1"/>
    <xf numFmtId="0" fontId="13" fillId="0" borderId="0" xfId="0" applyFont="1" applyFill="1" applyBorder="1"/>
    <xf numFmtId="49" fontId="14" fillId="6" borderId="14" xfId="0" applyNumberFormat="1" applyFont="1" applyFill="1" applyBorder="1"/>
    <xf numFmtId="14" fontId="14" fillId="6" borderId="0" xfId="0" applyNumberFormat="1" applyFont="1" applyFill="1" applyBorder="1"/>
    <xf numFmtId="14" fontId="14" fillId="6" borderId="0" xfId="0" applyNumberFormat="1" applyFont="1" applyFill="1" applyBorder="1" applyAlignment="1">
      <alignment horizontal="right"/>
    </xf>
    <xf numFmtId="14" fontId="13" fillId="6" borderId="0" xfId="0" applyNumberFormat="1" applyFont="1" applyFill="1" applyBorder="1"/>
    <xf numFmtId="0" fontId="14" fillId="6" borderId="18" xfId="0" applyFont="1" applyFill="1" applyBorder="1"/>
    <xf numFmtId="14" fontId="13" fillId="6" borderId="18" xfId="0" applyNumberFormat="1" applyFont="1" applyFill="1" applyBorder="1"/>
    <xf numFmtId="0" fontId="14" fillId="7" borderId="18" xfId="0" applyFont="1" applyFill="1" applyBorder="1" applyAlignment="1">
      <alignment horizontal="left"/>
    </xf>
    <xf numFmtId="165" fontId="13" fillId="7" borderId="18" xfId="0" applyNumberFormat="1" applyFont="1" applyFill="1" applyBorder="1"/>
    <xf numFmtId="0" fontId="13" fillId="7" borderId="18" xfId="0" applyFont="1" applyFill="1" applyBorder="1" applyAlignment="1">
      <alignment horizontal="left"/>
    </xf>
    <xf numFmtId="0" fontId="15" fillId="7" borderId="18" xfId="0" applyFont="1" applyFill="1" applyBorder="1" applyAlignment="1">
      <alignment horizontal="right"/>
    </xf>
    <xf numFmtId="165" fontId="15" fillId="7" borderId="18" xfId="0" applyNumberFormat="1" applyFont="1" applyFill="1" applyBorder="1"/>
    <xf numFmtId="1" fontId="14" fillId="7" borderId="18" xfId="0" applyNumberFormat="1" applyFont="1" applyFill="1" applyBorder="1" applyAlignment="1">
      <alignment horizontal="left"/>
    </xf>
    <xf numFmtId="165" fontId="13" fillId="7" borderId="18" xfId="0" applyNumberFormat="1" applyFont="1" applyFill="1" applyBorder="1" applyAlignment="1">
      <alignment horizontal="center"/>
    </xf>
    <xf numFmtId="165" fontId="14" fillId="7" borderId="18" xfId="0" applyNumberFormat="1" applyFont="1" applyFill="1" applyBorder="1" applyAlignment="1"/>
    <xf numFmtId="0" fontId="13" fillId="0" borderId="18" xfId="0" applyFont="1" applyFill="1" applyBorder="1" applyAlignment="1"/>
    <xf numFmtId="1" fontId="13" fillId="7" borderId="18" xfId="0" applyNumberFormat="1" applyFont="1" applyFill="1" applyBorder="1" applyAlignment="1">
      <alignment horizontal="center"/>
    </xf>
    <xf numFmtId="14" fontId="14" fillId="7" borderId="18" xfId="0" applyNumberFormat="1" applyFont="1" applyFill="1" applyBorder="1" applyAlignment="1"/>
    <xf numFmtId="10" fontId="14" fillId="7" borderId="18" xfId="1" applyNumberFormat="1" applyFont="1" applyFill="1" applyBorder="1" applyAlignment="1">
      <alignment horizontal="center"/>
    </xf>
    <xf numFmtId="1" fontId="14" fillId="7" borderId="18" xfId="0" applyNumberFormat="1" applyFont="1" applyFill="1" applyBorder="1" applyAlignment="1">
      <alignment horizontal="center"/>
    </xf>
    <xf numFmtId="49" fontId="14" fillId="7" borderId="18" xfId="0" applyNumberFormat="1" applyFont="1" applyFill="1" applyBorder="1" applyAlignment="1">
      <alignment horizontal="center"/>
    </xf>
    <xf numFmtId="9" fontId="14" fillId="7" borderId="18" xfId="1" applyFont="1" applyFill="1" applyBorder="1" applyAlignment="1">
      <alignment horizontal="center"/>
    </xf>
    <xf numFmtId="0" fontId="7" fillId="0" borderId="0" xfId="2" applyFont="1" applyFill="1" applyBorder="1" applyProtection="1"/>
    <xf numFmtId="169" fontId="7" fillId="0" borderId="0" xfId="2" applyNumberFormat="1" applyFont="1" applyFill="1" applyBorder="1" applyProtection="1"/>
    <xf numFmtId="0" fontId="7" fillId="0" borderId="0" xfId="2" applyFont="1" applyFill="1" applyBorder="1" applyAlignment="1" applyProtection="1">
      <alignment horizontal="center"/>
    </xf>
    <xf numFmtId="0" fontId="7" fillId="8" borderId="2" xfId="2" applyFont="1" applyFill="1" applyBorder="1" applyAlignment="1" applyProtection="1">
      <alignment horizontal="right"/>
    </xf>
    <xf numFmtId="0" fontId="7" fillId="8" borderId="3" xfId="2" applyFont="1" applyFill="1" applyBorder="1" applyProtection="1"/>
    <xf numFmtId="0" fontId="7" fillId="8" borderId="9" xfId="2" applyFont="1" applyFill="1" applyBorder="1" applyAlignment="1" applyProtection="1">
      <alignment horizontal="right"/>
    </xf>
    <xf numFmtId="0" fontId="7" fillId="8" borderId="0" xfId="2" applyFont="1" applyFill="1" applyBorder="1" applyProtection="1"/>
    <xf numFmtId="165" fontId="7" fillId="8" borderId="8" xfId="2" applyNumberFormat="1" applyFont="1" applyFill="1" applyBorder="1" applyAlignment="1" applyProtection="1">
      <alignment horizontal="center"/>
    </xf>
    <xf numFmtId="0" fontId="7" fillId="8" borderId="9" xfId="2" applyFont="1" applyFill="1" applyBorder="1" applyProtection="1"/>
    <xf numFmtId="165" fontId="7" fillId="8" borderId="26" xfId="2" applyNumberFormat="1" applyFont="1" applyFill="1" applyBorder="1" applyAlignment="1" applyProtection="1">
      <alignment horizontal="center"/>
    </xf>
    <xf numFmtId="0" fontId="17" fillId="8" borderId="23" xfId="2" applyFont="1" applyFill="1" applyBorder="1" applyAlignment="1" applyProtection="1">
      <alignment horizontal="right"/>
    </xf>
    <xf numFmtId="0" fontId="7" fillId="8" borderId="1" xfId="2" applyFont="1" applyFill="1" applyBorder="1" applyProtection="1"/>
    <xf numFmtId="0" fontId="7" fillId="8" borderId="24" xfId="2" applyFont="1" applyFill="1" applyBorder="1" applyAlignment="1" applyProtection="1">
      <alignment horizontal="center"/>
    </xf>
    <xf numFmtId="14" fontId="8" fillId="0" borderId="18" xfId="0" applyNumberFormat="1" applyFont="1" applyFill="1" applyBorder="1" applyAlignment="1" applyProtection="1"/>
    <xf numFmtId="0" fontId="8" fillId="0" borderId="18" xfId="0" applyNumberFormat="1" applyFont="1" applyFill="1" applyBorder="1" applyAlignment="1" applyProtection="1">
      <alignment horizontal="center" wrapText="1"/>
    </xf>
    <xf numFmtId="165" fontId="8" fillId="0" borderId="6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/>
    <xf numFmtId="167" fontId="7" fillId="0" borderId="18" xfId="2" applyNumberFormat="1" applyFont="1" applyFill="1" applyBorder="1" applyAlignment="1" applyProtection="1">
      <alignment horizontal="center"/>
    </xf>
    <xf numFmtId="1" fontId="7" fillId="4" borderId="18" xfId="2" applyNumberFormat="1" applyFont="1" applyFill="1" applyBorder="1" applyAlignment="1" applyProtection="1">
      <alignment horizontal="center"/>
    </xf>
    <xf numFmtId="0" fontId="12" fillId="4" borderId="18" xfId="2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165" fontId="7" fillId="0" borderId="18" xfId="2" applyNumberFormat="1" applyFont="1" applyFill="1" applyBorder="1" applyAlignment="1" applyProtection="1">
      <alignment horizontal="center"/>
    </xf>
    <xf numFmtId="165" fontId="7" fillId="0" borderId="18" xfId="2" applyNumberFormat="1" applyFill="1" applyBorder="1" applyAlignment="1" applyProtection="1">
      <alignment horizontal="center"/>
    </xf>
    <xf numFmtId="1" fontId="7" fillId="0" borderId="18" xfId="2" applyNumberFormat="1" applyFill="1" applyBorder="1" applyAlignment="1" applyProtection="1">
      <alignment horizontal="center"/>
    </xf>
    <xf numFmtId="10" fontId="7" fillId="0" borderId="18" xfId="2" applyNumberFormat="1" applyFill="1" applyBorder="1" applyAlignment="1" applyProtection="1">
      <alignment horizontal="center"/>
    </xf>
    <xf numFmtId="49" fontId="7" fillId="0" borderId="27" xfId="2" applyNumberFormat="1" applyFont="1" applyFill="1" applyBorder="1" applyAlignment="1" applyProtection="1">
      <alignment horizontal="center"/>
    </xf>
    <xf numFmtId="1" fontId="7" fillId="0" borderId="19" xfId="2" applyNumberFormat="1" applyFont="1" applyFill="1" applyBorder="1" applyAlignment="1" applyProtection="1">
      <alignment horizontal="center"/>
    </xf>
    <xf numFmtId="0" fontId="7" fillId="0" borderId="19" xfId="2" applyFont="1" applyFill="1" applyBorder="1" applyAlignment="1" applyProtection="1">
      <alignment horizontal="center"/>
    </xf>
    <xf numFmtId="165" fontId="7" fillId="0" borderId="19" xfId="2" applyNumberFormat="1" applyFont="1" applyFill="1" applyBorder="1" applyAlignment="1" applyProtection="1">
      <alignment horizontal="center"/>
    </xf>
    <xf numFmtId="10" fontId="7" fillId="0" borderId="19" xfId="2" applyNumberFormat="1" applyFont="1" applyFill="1" applyBorder="1" applyAlignment="1" applyProtection="1">
      <alignment horizontal="center"/>
    </xf>
    <xf numFmtId="3" fontId="7" fillId="0" borderId="19" xfId="2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2" fontId="8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wrapText="1"/>
    </xf>
    <xf numFmtId="0" fontId="18" fillId="0" borderId="14" xfId="0" applyFont="1" applyFill="1" applyBorder="1" applyAlignment="1" applyProtection="1"/>
    <xf numFmtId="165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4" fontId="18" fillId="0" borderId="18" xfId="0" applyNumberFormat="1" applyFont="1" applyFill="1" applyBorder="1" applyAlignment="1" applyProtection="1"/>
    <xf numFmtId="0" fontId="18" fillId="0" borderId="18" xfId="0" applyFont="1" applyFill="1" applyBorder="1" applyAlignment="1" applyProtection="1"/>
    <xf numFmtId="14" fontId="8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165" fontId="19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165" fontId="5" fillId="0" borderId="0" xfId="0" applyNumberFormat="1" applyFont="1" applyFill="1" applyBorder="1" applyProtection="1"/>
    <xf numFmtId="165" fontId="8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left"/>
    </xf>
    <xf numFmtId="0" fontId="8" fillId="0" borderId="29" xfId="0" applyFont="1" applyFill="1" applyBorder="1" applyProtection="1"/>
    <xf numFmtId="0" fontId="0" fillId="0" borderId="0" xfId="0" applyBorder="1" applyProtection="1"/>
    <xf numFmtId="0" fontId="3" fillId="0" borderId="0" xfId="4" applyFont="1"/>
    <xf numFmtId="0" fontId="25" fillId="0" borderId="0" xfId="4" applyFont="1"/>
    <xf numFmtId="0" fontId="10" fillId="9" borderId="0" xfId="4" applyFont="1" applyFill="1" applyAlignment="1">
      <alignment horizontal="center"/>
    </xf>
    <xf numFmtId="0" fontId="10" fillId="9" borderId="0" xfId="4" applyFont="1" applyFill="1" applyBorder="1" applyAlignment="1">
      <alignment horizontal="right"/>
    </xf>
    <xf numFmtId="0" fontId="10" fillId="9" borderId="14" xfId="4" applyFont="1" applyFill="1" applyBorder="1" applyAlignment="1">
      <alignment horizontal="right"/>
    </xf>
    <xf numFmtId="0" fontId="10" fillId="9" borderId="0" xfId="4" applyFont="1" applyFill="1" applyAlignment="1"/>
    <xf numFmtId="0" fontId="10" fillId="9" borderId="0" xfId="4" applyFont="1" applyFill="1" applyBorder="1" applyAlignment="1">
      <alignment horizontal="center"/>
    </xf>
    <xf numFmtId="0" fontId="5" fillId="0" borderId="0" xfId="4"/>
    <xf numFmtId="0" fontId="19" fillId="9" borderId="0" xfId="4" applyFont="1" applyFill="1" applyAlignment="1"/>
    <xf numFmtId="0" fontId="5" fillId="9" borderId="0" xfId="4" applyFill="1"/>
    <xf numFmtId="0" fontId="10" fillId="4" borderId="18" xfId="4" applyFont="1" applyFill="1" applyBorder="1" applyAlignment="1" applyProtection="1">
      <alignment horizontal="center"/>
      <protection locked="0"/>
    </xf>
    <xf numFmtId="0" fontId="5" fillId="9" borderId="0" xfId="4" applyFill="1" applyBorder="1" applyAlignment="1">
      <alignment horizontal="center"/>
    </xf>
    <xf numFmtId="0" fontId="19" fillId="9" borderId="7" xfId="4" applyFont="1" applyFill="1" applyBorder="1" applyAlignment="1">
      <alignment horizontal="left"/>
    </xf>
    <xf numFmtId="0" fontId="19" fillId="9" borderId="5" xfId="4" applyFont="1" applyFill="1" applyBorder="1" applyAlignment="1">
      <alignment horizontal="left"/>
    </xf>
    <xf numFmtId="0" fontId="19" fillId="9" borderId="18" xfId="4" applyFont="1" applyFill="1" applyBorder="1" applyAlignment="1">
      <alignment horizontal="left"/>
    </xf>
    <xf numFmtId="0" fontId="29" fillId="9" borderId="10" xfId="4" applyFont="1" applyFill="1" applyBorder="1" applyAlignment="1">
      <alignment horizontal="left"/>
    </xf>
    <xf numFmtId="0" fontId="30" fillId="9" borderId="11" xfId="4" applyFont="1" applyFill="1" applyBorder="1" applyAlignment="1">
      <alignment horizontal="left"/>
    </xf>
    <xf numFmtId="0" fontId="31" fillId="9" borderId="12" xfId="4" applyFont="1" applyFill="1" applyBorder="1" applyAlignment="1">
      <alignment horizontal="left"/>
    </xf>
    <xf numFmtId="0" fontId="3" fillId="9" borderId="38" xfId="4" applyFont="1" applyFill="1" applyBorder="1" applyAlignment="1" applyProtection="1">
      <alignment horizontal="left"/>
    </xf>
    <xf numFmtId="0" fontId="26" fillId="4" borderId="39" xfId="4" applyFont="1" applyFill="1" applyBorder="1" applyAlignment="1" applyProtection="1">
      <alignment horizontal="left"/>
      <protection locked="0"/>
    </xf>
    <xf numFmtId="0" fontId="6" fillId="9" borderId="18" xfId="4" applyFont="1" applyFill="1" applyBorder="1" applyAlignment="1">
      <alignment horizontal="center" wrapText="1"/>
    </xf>
    <xf numFmtId="0" fontId="6" fillId="9" borderId="18" xfId="4" applyFont="1" applyFill="1" applyBorder="1" applyAlignment="1">
      <alignment horizontal="center" vertical="top" wrapText="1"/>
    </xf>
    <xf numFmtId="0" fontId="19" fillId="9" borderId="7" xfId="4" applyFont="1" applyFill="1" applyBorder="1" applyAlignment="1" applyProtection="1">
      <alignment horizontal="left"/>
    </xf>
    <xf numFmtId="0" fontId="28" fillId="9" borderId="5" xfId="4" applyFont="1" applyFill="1" applyBorder="1" applyAlignment="1" applyProtection="1">
      <alignment horizontal="left"/>
      <protection locked="0"/>
    </xf>
    <xf numFmtId="43" fontId="26" fillId="9" borderId="39" xfId="5" applyNumberFormat="1" applyFont="1" applyFill="1" applyBorder="1" applyAlignment="1">
      <alignment horizontal="right" vertical="justify" wrapText="1"/>
    </xf>
    <xf numFmtId="43" fontId="26" fillId="9" borderId="18" xfId="5" applyNumberFormat="1" applyFont="1" applyFill="1" applyBorder="1" applyAlignment="1">
      <alignment horizontal="right" vertical="justify" wrapText="1"/>
    </xf>
    <xf numFmtId="43" fontId="26" fillId="9" borderId="39" xfId="5" applyNumberFormat="1" applyFont="1" applyFill="1" applyBorder="1" applyAlignment="1">
      <alignment horizontal="right" vertical="justify"/>
    </xf>
    <xf numFmtId="43" fontId="26" fillId="9" borderId="15" xfId="5" applyNumberFormat="1" applyFont="1" applyFill="1" applyBorder="1" applyAlignment="1">
      <alignment horizontal="right" vertical="justify" wrapText="1"/>
    </xf>
    <xf numFmtId="0" fontId="19" fillId="9" borderId="13" xfId="4" applyFont="1" applyFill="1" applyBorder="1" applyAlignment="1" applyProtection="1">
      <alignment horizontal="left"/>
    </xf>
    <xf numFmtId="0" fontId="19" fillId="9" borderId="14" xfId="4" applyFont="1" applyFill="1" applyBorder="1" applyAlignment="1" applyProtection="1">
      <alignment horizontal="left"/>
    </xf>
    <xf numFmtId="0" fontId="33" fillId="9" borderId="39" xfId="4" applyFont="1" applyFill="1" applyBorder="1" applyAlignment="1">
      <alignment horizontal="center" wrapText="1"/>
    </xf>
    <xf numFmtId="0" fontId="10" fillId="9" borderId="39" xfId="4" applyFont="1" applyFill="1" applyBorder="1" applyAlignment="1">
      <alignment horizontal="center"/>
    </xf>
    <xf numFmtId="0" fontId="31" fillId="9" borderId="16" xfId="4" applyFont="1" applyFill="1" applyBorder="1" applyAlignment="1">
      <alignment horizontal="center"/>
    </xf>
    <xf numFmtId="0" fontId="10" fillId="9" borderId="39" xfId="4" applyFont="1" applyFill="1" applyBorder="1" applyAlignment="1">
      <alignment horizontal="center" wrapText="1"/>
    </xf>
    <xf numFmtId="0" fontId="34" fillId="9" borderId="18" xfId="4" applyFont="1" applyFill="1" applyBorder="1" applyAlignment="1">
      <alignment horizontal="center" wrapText="1"/>
    </xf>
    <xf numFmtId="0" fontId="5" fillId="0" borderId="0" xfId="4" applyFont="1"/>
    <xf numFmtId="0" fontId="35" fillId="9" borderId="39" xfId="4" applyFont="1" applyFill="1" applyBorder="1" applyAlignment="1">
      <alignment horizontal="center"/>
    </xf>
    <xf numFmtId="0" fontId="35" fillId="9" borderId="15" xfId="4" applyFont="1" applyFill="1" applyBorder="1" applyAlignment="1">
      <alignment horizontal="center"/>
    </xf>
    <xf numFmtId="20" fontId="3" fillId="4" borderId="7" xfId="4" applyNumberFormat="1" applyFont="1" applyFill="1" applyBorder="1" applyAlignment="1" applyProtection="1">
      <alignment horizontal="center"/>
      <protection locked="0"/>
    </xf>
    <xf numFmtId="20" fontId="3" fillId="4" borderId="6" xfId="4" applyNumberFormat="1" applyFont="1" applyFill="1" applyBorder="1" applyAlignment="1" applyProtection="1">
      <alignment horizontal="center"/>
      <protection locked="0"/>
    </xf>
    <xf numFmtId="20" fontId="3" fillId="0" borderId="7" xfId="4" applyNumberFormat="1" applyFont="1" applyBorder="1" applyAlignment="1">
      <alignment horizontal="center"/>
    </xf>
    <xf numFmtId="2" fontId="3" fillId="0" borderId="0" xfId="4" applyNumberFormat="1" applyFont="1"/>
    <xf numFmtId="0" fontId="36" fillId="0" borderId="0" xfId="4" applyFont="1"/>
    <xf numFmtId="171" fontId="23" fillId="9" borderId="6" xfId="5" applyNumberFormat="1" applyFont="1" applyFill="1" applyBorder="1" applyAlignment="1">
      <alignment horizontal="right" vertical="justify"/>
    </xf>
    <xf numFmtId="170" fontId="3" fillId="4" borderId="18" xfId="4" applyNumberFormat="1" applyFont="1" applyFill="1" applyBorder="1" applyProtection="1">
      <protection locked="0"/>
    </xf>
    <xf numFmtId="20" fontId="3" fillId="4" borderId="5" xfId="4" applyNumberFormat="1" applyFont="1" applyFill="1" applyBorder="1" applyAlignment="1" applyProtection="1">
      <alignment horizontal="center"/>
      <protection locked="0"/>
    </xf>
    <xf numFmtId="171" fontId="23" fillId="9" borderId="7" xfId="5" applyNumberFormat="1" applyFont="1" applyFill="1" applyBorder="1" applyAlignment="1">
      <alignment horizontal="right" vertical="justify"/>
    </xf>
    <xf numFmtId="171" fontId="28" fillId="9" borderId="6" xfId="5" applyNumberFormat="1" applyFont="1" applyFill="1" applyBorder="1" applyAlignment="1">
      <alignment horizontal="right" vertical="justify"/>
    </xf>
    <xf numFmtId="170" fontId="3" fillId="4" borderId="18" xfId="4" applyNumberFormat="1" applyFont="1" applyFill="1" applyBorder="1"/>
    <xf numFmtId="2" fontId="3" fillId="4" borderId="38" xfId="4" applyNumberFormat="1" applyFont="1" applyFill="1" applyBorder="1" applyProtection="1">
      <protection locked="0"/>
    </xf>
    <xf numFmtId="0" fontId="3" fillId="4" borderId="17" xfId="4" applyFont="1" applyFill="1" applyBorder="1" applyProtection="1">
      <protection locked="0"/>
    </xf>
    <xf numFmtId="0" fontId="3" fillId="0" borderId="7" xfId="4" applyFont="1" applyBorder="1" applyAlignment="1">
      <alignment horizontal="center"/>
    </xf>
    <xf numFmtId="0" fontId="3" fillId="4" borderId="6" xfId="4" applyFont="1" applyFill="1" applyBorder="1" applyAlignment="1" applyProtection="1">
      <alignment horizontal="center"/>
      <protection locked="0"/>
    </xf>
    <xf numFmtId="2" fontId="3" fillId="4" borderId="30" xfId="4" applyNumberFormat="1" applyFont="1" applyFill="1" applyBorder="1" applyProtection="1">
      <protection locked="0"/>
    </xf>
    <xf numFmtId="0" fontId="35" fillId="9" borderId="18" xfId="4" applyFont="1" applyFill="1" applyBorder="1" applyAlignment="1">
      <alignment horizontal="center"/>
    </xf>
    <xf numFmtId="170" fontId="28" fillId="9" borderId="6" xfId="5" applyNumberFormat="1" applyFont="1" applyFill="1" applyBorder="1" applyAlignment="1">
      <alignment horizontal="right" vertical="justify"/>
    </xf>
    <xf numFmtId="2" fontId="3" fillId="4" borderId="18" xfId="4" applyNumberFormat="1" applyFont="1" applyFill="1" applyBorder="1" applyProtection="1">
      <protection locked="0"/>
    </xf>
    <xf numFmtId="0" fontId="3" fillId="4" borderId="6" xfId="4" applyFont="1" applyFill="1" applyBorder="1" applyProtection="1">
      <protection locked="0"/>
    </xf>
    <xf numFmtId="0" fontId="3" fillId="4" borderId="7" xfId="4" applyFont="1" applyFill="1" applyBorder="1" applyAlignment="1" applyProtection="1">
      <alignment horizontal="center"/>
      <protection locked="0"/>
    </xf>
    <xf numFmtId="0" fontId="36" fillId="9" borderId="18" xfId="4" applyFont="1" applyFill="1" applyBorder="1"/>
    <xf numFmtId="0" fontId="36" fillId="9" borderId="18" xfId="4" quotePrefix="1" applyFont="1" applyFill="1" applyBorder="1" applyAlignment="1">
      <alignment horizontal="right"/>
    </xf>
    <xf numFmtId="0" fontId="3" fillId="0" borderId="6" xfId="4" applyFont="1" applyBorder="1" applyAlignment="1">
      <alignment horizontal="center"/>
    </xf>
    <xf numFmtId="43" fontId="3" fillId="9" borderId="7" xfId="5" applyNumberFormat="1" applyFont="1" applyFill="1" applyBorder="1" applyAlignment="1">
      <alignment horizontal="right" vertical="justify"/>
    </xf>
    <xf numFmtId="43" fontId="3" fillId="9" borderId="6" xfId="5" applyNumberFormat="1" applyFont="1" applyFill="1" applyBorder="1" applyAlignment="1">
      <alignment horizontal="right" vertical="justify"/>
    </xf>
    <xf numFmtId="0" fontId="3" fillId="9" borderId="6" xfId="4" applyFont="1" applyFill="1" applyBorder="1" applyAlignment="1">
      <alignment horizontal="right" vertical="justify"/>
    </xf>
    <xf numFmtId="0" fontId="3" fillId="3" borderId="18" xfId="4" applyFont="1" applyFill="1" applyBorder="1"/>
    <xf numFmtId="0" fontId="3" fillId="3" borderId="18" xfId="4" applyFont="1" applyFill="1" applyBorder="1" applyProtection="1">
      <protection locked="0"/>
    </xf>
    <xf numFmtId="0" fontId="3" fillId="3" borderId="6" xfId="4" applyFont="1" applyFill="1" applyBorder="1" applyProtection="1">
      <protection locked="0"/>
    </xf>
    <xf numFmtId="0" fontId="10" fillId="9" borderId="18" xfId="4" applyFont="1" applyFill="1" applyBorder="1"/>
    <xf numFmtId="0" fontId="3" fillId="9" borderId="7" xfId="4" applyFont="1" applyFill="1" applyBorder="1"/>
    <xf numFmtId="0" fontId="3" fillId="9" borderId="6" xfId="4" applyFont="1" applyFill="1" applyBorder="1"/>
    <xf numFmtId="0" fontId="3" fillId="9" borderId="18" xfId="4" applyFont="1" applyFill="1" applyBorder="1"/>
    <xf numFmtId="171" fontId="23" fillId="9" borderId="18" xfId="4" applyNumberFormat="1" applyFont="1" applyFill="1" applyBorder="1" applyAlignment="1">
      <alignment horizontal="right" vertical="justify"/>
    </xf>
    <xf numFmtId="43" fontId="23" fillId="9" borderId="18" xfId="5" applyNumberFormat="1" applyFont="1" applyFill="1" applyBorder="1" applyAlignment="1" applyProtection="1">
      <alignment horizontal="right" vertical="justify"/>
    </xf>
    <xf numFmtId="0" fontId="25" fillId="0" borderId="0" xfId="4" applyFont="1" applyBorder="1"/>
    <xf numFmtId="0" fontId="5" fillId="9" borderId="0" xfId="4" applyFont="1" applyFill="1" applyAlignment="1">
      <alignment horizontal="left"/>
    </xf>
    <xf numFmtId="0" fontId="23" fillId="9" borderId="0" xfId="4" applyFont="1" applyFill="1" applyBorder="1" applyAlignment="1"/>
    <xf numFmtId="0" fontId="36" fillId="9" borderId="0" xfId="4" applyFont="1" applyFill="1" applyAlignment="1">
      <alignment horizontal="left"/>
    </xf>
    <xf numFmtId="0" fontId="36" fillId="9" borderId="0" xfId="4" applyFont="1" applyFill="1" applyAlignment="1"/>
    <xf numFmtId="0" fontId="36" fillId="9" borderId="13" xfId="4" applyFont="1" applyFill="1" applyBorder="1" applyAlignment="1">
      <alignment horizontal="center"/>
    </xf>
    <xf numFmtId="0" fontId="36" fillId="9" borderId="14" xfId="4" applyFont="1" applyFill="1" applyBorder="1" applyAlignment="1">
      <alignment horizontal="center"/>
    </xf>
    <xf numFmtId="1" fontId="36" fillId="0" borderId="18" xfId="4" applyNumberFormat="1" applyFont="1" applyFill="1" applyBorder="1" applyAlignment="1" applyProtection="1">
      <alignment horizontal="left"/>
      <protection locked="0"/>
    </xf>
    <xf numFmtId="10" fontId="36" fillId="0" borderId="18" xfId="4" applyNumberFormat="1" applyFont="1" applyFill="1" applyBorder="1" applyAlignment="1" applyProtection="1">
      <alignment horizontal="left"/>
      <protection locked="0"/>
    </xf>
    <xf numFmtId="0" fontId="5" fillId="9" borderId="0" xfId="4" applyFont="1" applyFill="1"/>
    <xf numFmtId="1" fontId="36" fillId="9" borderId="0" xfId="4" applyNumberFormat="1" applyFont="1" applyFill="1" applyBorder="1" applyAlignment="1" applyProtection="1">
      <alignment horizontal="center"/>
    </xf>
    <xf numFmtId="10" fontId="36" fillId="9" borderId="0" xfId="4" applyNumberFormat="1" applyFont="1" applyFill="1" applyBorder="1" applyAlignment="1" applyProtection="1">
      <alignment horizontal="center"/>
    </xf>
    <xf numFmtId="2" fontId="36" fillId="9" borderId="0" xfId="4" applyNumberFormat="1" applyFont="1" applyFill="1" applyBorder="1" applyAlignment="1" applyProtection="1">
      <alignment horizontal="center"/>
    </xf>
    <xf numFmtId="0" fontId="8" fillId="9" borderId="0" xfId="4" applyFont="1" applyFill="1" applyProtection="1"/>
    <xf numFmtId="0" fontId="5" fillId="9" borderId="0" xfId="4" applyFill="1" applyProtection="1"/>
    <xf numFmtId="0" fontId="36" fillId="9" borderId="0" xfId="4" applyFont="1" applyFill="1" applyBorder="1" applyAlignment="1">
      <alignment horizontal="center"/>
    </xf>
    <xf numFmtId="0" fontId="36" fillId="9" borderId="7" xfId="4" applyFont="1" applyFill="1" applyBorder="1" applyAlignment="1">
      <alignment horizontal="centerContinuous"/>
    </xf>
    <xf numFmtId="0" fontId="36" fillId="10" borderId="6" xfId="4" applyFont="1" applyFill="1" applyBorder="1" applyAlignment="1">
      <alignment horizontal="centerContinuous"/>
    </xf>
    <xf numFmtId="0" fontId="36" fillId="9" borderId="0" xfId="4" applyFont="1" applyFill="1" applyBorder="1" applyAlignment="1"/>
    <xf numFmtId="0" fontId="36" fillId="9" borderId="0" xfId="4" applyFont="1" applyFill="1" applyAlignment="1">
      <alignment horizontal="centerContinuous" vertical="center" wrapText="1"/>
    </xf>
    <xf numFmtId="0" fontId="36" fillId="0" borderId="0" xfId="4" applyFont="1" applyAlignment="1">
      <alignment horizontal="centerContinuous"/>
    </xf>
    <xf numFmtId="0" fontId="36" fillId="9" borderId="0" xfId="4" applyFont="1" applyFill="1" applyAlignment="1">
      <alignment horizontal="centerContinuous"/>
    </xf>
    <xf numFmtId="0" fontId="5" fillId="9" borderId="1" xfId="4" applyFill="1" applyBorder="1"/>
    <xf numFmtId="0" fontId="34" fillId="9" borderId="2" xfId="4" applyFont="1" applyFill="1" applyBorder="1" applyAlignment="1">
      <alignment horizontal="left"/>
    </xf>
    <xf numFmtId="0" fontId="31" fillId="9" borderId="3" xfId="4" applyFont="1" applyFill="1" applyBorder="1" applyAlignment="1">
      <alignment horizontal="left"/>
    </xf>
    <xf numFmtId="0" fontId="27" fillId="9" borderId="9" xfId="4" applyFont="1" applyFill="1" applyBorder="1" applyAlignment="1">
      <alignment horizontal="left" vertical="top"/>
    </xf>
    <xf numFmtId="0" fontId="10" fillId="9" borderId="0" xfId="4" applyFont="1" applyFill="1" applyBorder="1" applyAlignment="1">
      <alignment horizontal="left" vertical="top"/>
    </xf>
    <xf numFmtId="0" fontId="36" fillId="9" borderId="0" xfId="4" applyFont="1" applyFill="1" applyBorder="1" applyAlignment="1">
      <alignment horizontal="left" vertical="top"/>
    </xf>
    <xf numFmtId="0" fontId="36" fillId="9" borderId="9" xfId="4" applyFont="1" applyFill="1" applyBorder="1" applyAlignment="1">
      <alignment horizontal="center"/>
    </xf>
    <xf numFmtId="0" fontId="36" fillId="0" borderId="0" xfId="4" applyFont="1" applyFill="1" applyBorder="1" applyAlignment="1">
      <alignment horizontal="center"/>
    </xf>
    <xf numFmtId="0" fontId="36" fillId="0" borderId="1" xfId="4" applyFont="1" applyFill="1" applyBorder="1" applyAlignment="1">
      <alignment horizontal="center"/>
    </xf>
    <xf numFmtId="0" fontId="10" fillId="9" borderId="1" xfId="4" applyFont="1" applyFill="1" applyBorder="1" applyAlignment="1">
      <alignment horizontal="right"/>
    </xf>
    <xf numFmtId="0" fontId="36" fillId="9" borderId="1" xfId="4" applyFont="1" applyFill="1" applyBorder="1" applyAlignment="1">
      <alignment horizontal="center"/>
    </xf>
    <xf numFmtId="0" fontId="27" fillId="9" borderId="9" xfId="4" applyFont="1" applyFill="1" applyBorder="1" applyAlignment="1">
      <alignment vertical="top"/>
    </xf>
    <xf numFmtId="0" fontId="10" fillId="9" borderId="0" xfId="4" applyFont="1" applyFill="1" applyBorder="1"/>
    <xf numFmtId="0" fontId="36" fillId="9" borderId="0" xfId="4" applyFont="1" applyFill="1" applyBorder="1"/>
    <xf numFmtId="0" fontId="10" fillId="9" borderId="23" xfId="4" applyFont="1" applyFill="1" applyBorder="1" applyAlignment="1">
      <alignment horizontal="left"/>
    </xf>
    <xf numFmtId="0" fontId="36" fillId="9" borderId="1" xfId="4" applyFont="1" applyFill="1" applyBorder="1" applyAlignment="1">
      <alignment horizontal="left"/>
    </xf>
    <xf numFmtId="0" fontId="37" fillId="9" borderId="0" xfId="4" applyFont="1" applyFill="1" applyBorder="1"/>
    <xf numFmtId="0" fontId="25" fillId="9" borderId="0" xfId="4" applyFont="1" applyFill="1" applyBorder="1"/>
    <xf numFmtId="0" fontId="8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vertical="top" wrapText="1"/>
    </xf>
    <xf numFmtId="165" fontId="8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/>
    <xf numFmtId="0" fontId="0" fillId="0" borderId="14" xfId="0" applyFill="1" applyBorder="1" applyAlignment="1" applyProtection="1"/>
    <xf numFmtId="0" fontId="5" fillId="0" borderId="14" xfId="0" applyFont="1" applyFill="1" applyBorder="1" applyAlignment="1" applyProtection="1">
      <alignment horizontal="right"/>
    </xf>
    <xf numFmtId="0" fontId="0" fillId="11" borderId="21" xfId="0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8" fillId="0" borderId="29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left"/>
    </xf>
    <xf numFmtId="165" fontId="7" fillId="0" borderId="9" xfId="2" applyNumberFormat="1" applyFill="1" applyBorder="1" applyAlignment="1" applyProtection="1">
      <alignment horizontal="center"/>
    </xf>
    <xf numFmtId="0" fontId="7" fillId="0" borderId="0" xfId="2" applyFill="1" applyBorder="1" applyAlignment="1" applyProtection="1">
      <alignment horizontal="center"/>
    </xf>
    <xf numFmtId="0" fontId="7" fillId="0" borderId="8" xfId="2" applyFill="1" applyBorder="1" applyAlignment="1" applyProtection="1">
      <alignment horizontal="center"/>
    </xf>
    <xf numFmtId="165" fontId="7" fillId="0" borderId="9" xfId="2" applyNumberFormat="1" applyFill="1" applyBorder="1" applyAlignment="1" applyProtection="1">
      <alignment horizontal="center" wrapText="1"/>
    </xf>
    <xf numFmtId="1" fontId="7" fillId="0" borderId="0" xfId="2" applyNumberFormat="1" applyFill="1" applyBorder="1" applyAlignment="1" applyProtection="1">
      <alignment horizontal="center"/>
    </xf>
    <xf numFmtId="0" fontId="7" fillId="0" borderId="8" xfId="2" applyFill="1" applyBorder="1" applyProtection="1"/>
    <xf numFmtId="0" fontId="7" fillId="0" borderId="9" xfId="2" applyFill="1" applyBorder="1" applyProtection="1"/>
    <xf numFmtId="10" fontId="7" fillId="0" borderId="0" xfId="2" applyNumberFormat="1" applyFill="1" applyBorder="1" applyAlignment="1" applyProtection="1">
      <alignment horizontal="center"/>
    </xf>
    <xf numFmtId="166" fontId="7" fillId="0" borderId="9" xfId="2" applyNumberFormat="1" applyFill="1" applyBorder="1" applyAlignment="1" applyProtection="1">
      <alignment horizontal="center"/>
    </xf>
    <xf numFmtId="1" fontId="7" fillId="0" borderId="0" xfId="2" applyNumberFormat="1" applyFill="1" applyBorder="1" applyAlignment="1" applyProtection="1">
      <alignment horizontal="center" wrapText="1"/>
    </xf>
    <xf numFmtId="1" fontId="7" fillId="0" borderId="8" xfId="2" applyNumberFormat="1" applyFill="1" applyBorder="1" applyAlignment="1" applyProtection="1">
      <alignment horizontal="center" wrapText="1"/>
    </xf>
    <xf numFmtId="166" fontId="7" fillId="0" borderId="9" xfId="2" applyNumberFormat="1" applyFill="1" applyBorder="1" applyAlignment="1" applyProtection="1">
      <alignment horizontal="left"/>
    </xf>
    <xf numFmtId="166" fontId="7" fillId="0" borderId="9" xfId="2" applyNumberFormat="1" applyFont="1" applyFill="1" applyBorder="1" applyAlignment="1" applyProtection="1">
      <alignment horizontal="right"/>
    </xf>
    <xf numFmtId="165" fontId="7" fillId="0" borderId="8" xfId="2" applyNumberFormat="1" applyFill="1" applyBorder="1" applyAlignment="1" applyProtection="1">
      <alignment horizontal="center"/>
    </xf>
    <xf numFmtId="165" fontId="7" fillId="0" borderId="25" xfId="2" applyNumberFormat="1" applyFill="1" applyBorder="1" applyAlignment="1" applyProtection="1">
      <alignment horizontal="center"/>
    </xf>
    <xf numFmtId="166" fontId="7" fillId="0" borderId="9" xfId="2" applyNumberFormat="1" applyFill="1" applyBorder="1" applyAlignment="1" applyProtection="1">
      <alignment horizontal="right"/>
    </xf>
    <xf numFmtId="166" fontId="7" fillId="0" borderId="23" xfId="2" applyNumberFormat="1" applyFill="1" applyBorder="1" applyAlignment="1" applyProtection="1">
      <alignment horizontal="left"/>
    </xf>
    <xf numFmtId="1" fontId="7" fillId="0" borderId="1" xfId="2" applyNumberFormat="1" applyFill="1" applyBorder="1" applyAlignment="1" applyProtection="1">
      <alignment horizontal="center"/>
    </xf>
    <xf numFmtId="165" fontId="7" fillId="0" borderId="24" xfId="2" applyNumberFormat="1" applyFill="1" applyBorder="1" applyAlignment="1" applyProtection="1">
      <alignment horizontal="center"/>
    </xf>
    <xf numFmtId="166" fontId="7" fillId="0" borderId="0" xfId="2" applyNumberFormat="1" applyFill="1" applyBorder="1" applyAlignment="1" applyProtection="1">
      <alignment horizontal="left"/>
    </xf>
    <xf numFmtId="166" fontId="7" fillId="0" borderId="9" xfId="2" applyNumberFormat="1" applyFill="1" applyBorder="1" applyAlignment="1" applyProtection="1">
      <alignment horizontal="center" vertical="top" wrapText="1"/>
    </xf>
    <xf numFmtId="166" fontId="7" fillId="0" borderId="9" xfId="2" applyNumberFormat="1" applyFont="1" applyFill="1" applyBorder="1" applyAlignment="1" applyProtection="1">
      <alignment horizontal="left"/>
    </xf>
    <xf numFmtId="168" fontId="7" fillId="0" borderId="0" xfId="2" applyNumberFormat="1" applyFill="1" applyBorder="1" applyAlignment="1" applyProtection="1">
      <alignment horizontal="center"/>
    </xf>
    <xf numFmtId="165" fontId="7" fillId="0" borderId="26" xfId="2" applyNumberFormat="1" applyFill="1" applyBorder="1" applyAlignment="1" applyProtection="1">
      <alignment horizontal="center"/>
    </xf>
    <xf numFmtId="0" fontId="7" fillId="0" borderId="23" xfId="2" applyFill="1" applyBorder="1" applyProtection="1"/>
    <xf numFmtId="0" fontId="7" fillId="0" borderId="1" xfId="2" applyFill="1" applyBorder="1" applyProtection="1"/>
    <xf numFmtId="0" fontId="7" fillId="0" borderId="24" xfId="2" applyFill="1" applyBorder="1" applyProtection="1"/>
    <xf numFmtId="165" fontId="7" fillId="0" borderId="0" xfId="2" applyNumberFormat="1" applyFill="1" applyBorder="1" applyAlignment="1" applyProtection="1">
      <alignment horizontal="center"/>
    </xf>
    <xf numFmtId="165" fontId="7" fillId="0" borderId="0" xfId="2" applyNumberFormat="1" applyFill="1" applyBorder="1" applyAlignment="1" applyProtection="1">
      <alignment horizontal="center" wrapText="1"/>
    </xf>
    <xf numFmtId="0" fontId="7" fillId="0" borderId="0" xfId="2" applyFill="1" applyBorder="1" applyProtection="1"/>
    <xf numFmtId="166" fontId="7" fillId="0" borderId="0" xfId="2" applyNumberFormat="1" applyFill="1" applyBorder="1" applyAlignment="1" applyProtection="1">
      <alignment horizontal="center"/>
    </xf>
    <xf numFmtId="166" fontId="7" fillId="0" borderId="0" xfId="2" applyNumberFormat="1" applyFont="1" applyFill="1" applyBorder="1" applyAlignment="1" applyProtection="1">
      <alignment horizontal="right"/>
    </xf>
    <xf numFmtId="166" fontId="7" fillId="0" borderId="0" xfId="2" applyNumberFormat="1" applyFill="1" applyBorder="1" applyAlignment="1" applyProtection="1">
      <alignment horizontal="right"/>
    </xf>
    <xf numFmtId="166" fontId="7" fillId="0" borderId="1" xfId="2" applyNumberFormat="1" applyFill="1" applyBorder="1" applyAlignment="1" applyProtection="1">
      <alignment horizontal="left"/>
    </xf>
    <xf numFmtId="166" fontId="7" fillId="0" borderId="0" xfId="2" applyNumberFormat="1" applyFill="1" applyBorder="1" applyAlignment="1" applyProtection="1">
      <alignment horizontal="center" wrapText="1"/>
    </xf>
    <xf numFmtId="1" fontId="7" fillId="0" borderId="0" xfId="2" applyNumberFormat="1" applyFont="1" applyFill="1" applyBorder="1" applyAlignment="1" applyProtection="1">
      <alignment horizontal="center"/>
    </xf>
    <xf numFmtId="0" fontId="5" fillId="0" borderId="14" xfId="0" applyFont="1" applyFill="1" applyBorder="1" applyProtection="1"/>
    <xf numFmtId="1" fontId="26" fillId="4" borderId="18" xfId="4" applyNumberFormat="1" applyFont="1" applyFill="1" applyBorder="1" applyAlignment="1" applyProtection="1">
      <alignment horizontal="center"/>
      <protection locked="0"/>
    </xf>
    <xf numFmtId="1" fontId="14" fillId="6" borderId="14" xfId="0" applyNumberFormat="1" applyFont="1" applyFill="1" applyBorder="1"/>
    <xf numFmtId="0" fontId="0" fillId="0" borderId="14" xfId="0" applyBorder="1" applyProtection="1"/>
    <xf numFmtId="0" fontId="0" fillId="0" borderId="13" xfId="0" applyBorder="1" applyProtection="1"/>
    <xf numFmtId="0" fontId="0" fillId="0" borderId="15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13" fillId="0" borderId="0" xfId="0" applyFont="1" applyFill="1" applyBorder="1" applyAlignment="1">
      <alignment horizontal="right"/>
    </xf>
    <xf numFmtId="165" fontId="13" fillId="0" borderId="0" xfId="0" applyNumberFormat="1" applyFont="1" applyFill="1" applyBorder="1"/>
    <xf numFmtId="0" fontId="13" fillId="6" borderId="2" xfId="0" applyFont="1" applyFill="1" applyBorder="1"/>
    <xf numFmtId="0" fontId="13" fillId="6" borderId="3" xfId="0" applyFont="1" applyFill="1" applyBorder="1"/>
    <xf numFmtId="0" fontId="14" fillId="6" borderId="9" xfId="0" applyFont="1" applyFill="1" applyBorder="1" applyAlignment="1">
      <alignment horizontal="right"/>
    </xf>
    <xf numFmtId="0" fontId="13" fillId="0" borderId="8" xfId="0" applyFont="1" applyFill="1" applyBorder="1"/>
    <xf numFmtId="0" fontId="13" fillId="6" borderId="9" xfId="0" applyFont="1" applyFill="1" applyBorder="1"/>
    <xf numFmtId="0" fontId="13" fillId="0" borderId="9" xfId="0" applyFont="1" applyFill="1" applyBorder="1"/>
    <xf numFmtId="0" fontId="13" fillId="0" borderId="9" xfId="0" applyFont="1" applyFill="1" applyBorder="1" applyAlignment="1">
      <alignment horizontal="right"/>
    </xf>
    <xf numFmtId="0" fontId="13" fillId="0" borderId="23" xfId="0" applyFont="1" applyFill="1" applyBorder="1"/>
    <xf numFmtId="0" fontId="13" fillId="0" borderId="1" xfId="0" applyFont="1" applyFill="1" applyBorder="1"/>
    <xf numFmtId="0" fontId="13" fillId="0" borderId="24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4" xfId="0" applyFont="1" applyFill="1" applyBorder="1"/>
    <xf numFmtId="0" fontId="13" fillId="2" borderId="8" xfId="0" applyFont="1" applyFill="1" applyBorder="1"/>
    <xf numFmtId="49" fontId="0" fillId="0" borderId="0" xfId="0" applyNumberFormat="1" applyProtection="1"/>
    <xf numFmtId="0" fontId="5" fillId="0" borderId="7" xfId="0" applyFont="1" applyFill="1" applyBorder="1" applyProtection="1"/>
    <xf numFmtId="0" fontId="5" fillId="0" borderId="5" xfId="0" applyFont="1" applyFill="1" applyBorder="1" applyProtection="1"/>
    <xf numFmtId="0" fontId="5" fillId="0" borderId="6" xfId="0" applyFont="1" applyFill="1" applyBorder="1" applyProtection="1"/>
    <xf numFmtId="10" fontId="7" fillId="0" borderId="18" xfId="1" applyNumberFormat="1" applyFont="1" applyFill="1" applyBorder="1" applyAlignment="1" applyProtection="1">
      <alignment horizontal="center"/>
    </xf>
    <xf numFmtId="0" fontId="13" fillId="0" borderId="18" xfId="0" applyFont="1" applyFill="1" applyBorder="1"/>
    <xf numFmtId="44" fontId="13" fillId="0" borderId="18" xfId="3" applyFont="1" applyFill="1" applyBorder="1"/>
    <xf numFmtId="0" fontId="3" fillId="2" borderId="0" xfId="0" applyFont="1" applyFill="1" applyAlignment="1" applyProtection="1">
      <alignment horizontal="center"/>
    </xf>
    <xf numFmtId="0" fontId="8" fillId="0" borderId="0" xfId="0" applyFont="1" applyFill="1" applyBorder="1" applyProtection="1"/>
    <xf numFmtId="0" fontId="18" fillId="0" borderId="0" xfId="0" applyFont="1" applyBorder="1" applyProtection="1"/>
    <xf numFmtId="0" fontId="38" fillId="11" borderId="10" xfId="0" applyFont="1" applyFill="1" applyBorder="1" applyAlignment="1" applyProtection="1">
      <alignment horizontal="center" vertical="top" wrapText="1"/>
    </xf>
    <xf numFmtId="0" fontId="0" fillId="11" borderId="11" xfId="0" applyFill="1" applyBorder="1" applyAlignment="1" applyProtection="1">
      <alignment horizontal="center" vertical="top" wrapText="1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11" xfId="0" applyFont="1" applyFill="1" applyBorder="1" applyAlignment="1" applyProtection="1">
      <alignment horizontal="center" vertical="top" wrapText="1"/>
    </xf>
    <xf numFmtId="0" fontId="0" fillId="0" borderId="11" xfId="0" applyFill="1" applyBorder="1" applyAlignment="1" applyProtection="1">
      <alignment horizontal="center" vertical="top" wrapText="1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8" fillId="0" borderId="17" xfId="0" applyFont="1" applyFill="1" applyBorder="1" applyProtection="1"/>
    <xf numFmtId="0" fontId="8" fillId="0" borderId="29" xfId="0" applyFont="1" applyFill="1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0" xfId="0" applyBorder="1" applyProtection="1">
      <protection locked="0"/>
    </xf>
    <xf numFmtId="0" fontId="8" fillId="0" borderId="16" xfId="0" applyFont="1" applyFill="1" applyBorder="1" applyProtection="1"/>
    <xf numFmtId="0" fontId="18" fillId="0" borderId="29" xfId="0" applyFont="1" applyFill="1" applyBorder="1" applyAlignment="1" applyProtection="1">
      <alignment horizontal="center" vertical="top" wrapText="1"/>
      <protection locked="0"/>
    </xf>
    <xf numFmtId="0" fontId="8" fillId="0" borderId="29" xfId="0" applyFont="1" applyFill="1" applyBorder="1" applyAlignment="1" applyProtection="1">
      <alignment horizontal="center"/>
      <protection locked="0"/>
    </xf>
    <xf numFmtId="0" fontId="8" fillId="0" borderId="16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17" xfId="0" applyFont="1" applyFill="1" applyBorder="1" applyProtection="1">
      <protection locked="0"/>
    </xf>
    <xf numFmtId="0" fontId="18" fillId="0" borderId="17" xfId="0" applyFont="1" applyFill="1" applyBorder="1" applyAlignment="1" applyProtection="1">
      <alignment vertical="top" wrapText="1"/>
    </xf>
    <xf numFmtId="0" fontId="18" fillId="0" borderId="17" xfId="0" applyFont="1" applyBorder="1" applyProtection="1"/>
    <xf numFmtId="0" fontId="18" fillId="0" borderId="16" xfId="0" applyFont="1" applyBorder="1" applyProtection="1"/>
    <xf numFmtId="0" fontId="18" fillId="0" borderId="42" xfId="0" applyFont="1" applyBorder="1" applyProtection="1">
      <protection locked="0"/>
    </xf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38" fillId="11" borderId="44" xfId="0" applyFont="1" applyFill="1" applyBorder="1" applyAlignment="1" applyProtection="1">
      <alignment horizontal="center"/>
    </xf>
    <xf numFmtId="0" fontId="0" fillId="11" borderId="45" xfId="0" applyFill="1" applyBorder="1" applyProtection="1"/>
    <xf numFmtId="0" fontId="6" fillId="0" borderId="16" xfId="0" applyFont="1" applyFill="1" applyBorder="1" applyAlignment="1" applyProtection="1">
      <alignment horizontal="left"/>
    </xf>
    <xf numFmtId="0" fontId="21" fillId="0" borderId="17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center"/>
    </xf>
    <xf numFmtId="165" fontId="8" fillId="0" borderId="17" xfId="0" applyNumberFormat="1" applyFont="1" applyFill="1" applyBorder="1" applyAlignment="1" applyProtection="1">
      <alignment horizontal="center" wrapText="1"/>
    </xf>
    <xf numFmtId="10" fontId="8" fillId="0" borderId="18" xfId="1" applyNumberFormat="1" applyFont="1" applyFill="1" applyBorder="1" applyAlignment="1" applyProtection="1">
      <alignment horizontal="center"/>
    </xf>
    <xf numFmtId="165" fontId="8" fillId="0" borderId="17" xfId="0" applyNumberFormat="1" applyFont="1" applyFill="1" applyBorder="1" applyAlignment="1" applyProtection="1">
      <alignment horizontal="center"/>
    </xf>
    <xf numFmtId="10" fontId="8" fillId="0" borderId="16" xfId="1" applyNumberFormat="1" applyFont="1" applyFill="1" applyBorder="1" applyAlignment="1" applyProtection="1">
      <alignment horizontal="center"/>
    </xf>
    <xf numFmtId="165" fontId="19" fillId="0" borderId="17" xfId="0" applyNumberFormat="1" applyFont="1" applyFill="1" applyBorder="1" applyAlignment="1" applyProtection="1">
      <alignment horizontal="center"/>
    </xf>
    <xf numFmtId="165" fontId="5" fillId="0" borderId="17" xfId="0" applyNumberFormat="1" applyFont="1" applyFill="1" applyBorder="1" applyProtection="1"/>
    <xf numFmtId="0" fontId="5" fillId="0" borderId="16" xfId="0" applyFont="1" applyFill="1" applyBorder="1" applyAlignment="1" applyProtection="1">
      <alignment vertical="top"/>
    </xf>
    <xf numFmtId="0" fontId="0" fillId="0" borderId="17" xfId="0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/>
    <xf numFmtId="0" fontId="9" fillId="0" borderId="16" xfId="0" applyFont="1" applyFill="1" applyBorder="1" applyAlignment="1" applyProtection="1">
      <alignment horizontal="left"/>
    </xf>
    <xf numFmtId="0" fontId="5" fillId="0" borderId="46" xfId="0" applyFont="1" applyFill="1" applyBorder="1" applyProtection="1"/>
    <xf numFmtId="0" fontId="9" fillId="0" borderId="47" xfId="0" applyFont="1" applyFill="1" applyBorder="1" applyAlignment="1" applyProtection="1">
      <alignment horizontal="left"/>
    </xf>
    <xf numFmtId="0" fontId="5" fillId="0" borderId="48" xfId="0" applyFont="1" applyFill="1" applyBorder="1" applyProtection="1"/>
    <xf numFmtId="0" fontId="5" fillId="0" borderId="49" xfId="0" applyFont="1" applyFill="1" applyBorder="1" applyProtection="1"/>
    <xf numFmtId="0" fontId="8" fillId="0" borderId="16" xfId="0" applyFont="1" applyFill="1" applyBorder="1" applyProtection="1"/>
    <xf numFmtId="0" fontId="8" fillId="0" borderId="0" xfId="0" applyFont="1" applyFill="1" applyBorder="1" applyProtection="1"/>
    <xf numFmtId="49" fontId="0" fillId="0" borderId="0" xfId="0" applyNumberFormat="1" applyFill="1" applyProtection="1"/>
    <xf numFmtId="2" fontId="0" fillId="0" borderId="0" xfId="0" applyNumberFormat="1" applyProtection="1"/>
    <xf numFmtId="0" fontId="0" fillId="11" borderId="0" xfId="0" applyFill="1" applyBorder="1" applyAlignment="1" applyProtection="1">
      <alignment horizontal="center"/>
    </xf>
    <xf numFmtId="0" fontId="0" fillId="11" borderId="17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29" xfId="0" applyBorder="1" applyProtection="1"/>
    <xf numFmtId="0" fontId="14" fillId="6" borderId="0" xfId="0" applyNumberFormat="1" applyFont="1" applyFill="1" applyBorder="1"/>
    <xf numFmtId="0" fontId="13" fillId="0" borderId="7" xfId="0" applyFont="1" applyFill="1" applyBorder="1"/>
    <xf numFmtId="0" fontId="13" fillId="0" borderId="5" xfId="0" applyFont="1" applyFill="1" applyBorder="1"/>
    <xf numFmtId="0" fontId="13" fillId="0" borderId="6" xfId="0" applyFont="1" applyFill="1" applyBorder="1"/>
    <xf numFmtId="0" fontId="38" fillId="11" borderId="21" xfId="0" applyFont="1" applyFill="1" applyBorder="1" applyAlignment="1" applyProtection="1"/>
    <xf numFmtId="0" fontId="42" fillId="4" borderId="18" xfId="2" applyFont="1" applyFill="1" applyBorder="1" applyAlignment="1" applyProtection="1">
      <alignment horizontal="center"/>
    </xf>
    <xf numFmtId="165" fontId="0" fillId="0" borderId="0" xfId="0" applyNumberFormat="1" applyProtection="1"/>
    <xf numFmtId="0" fontId="8" fillId="0" borderId="14" xfId="0" applyFont="1" applyFill="1" applyBorder="1" applyAlignment="1" applyProtection="1">
      <alignment horizontal="center"/>
    </xf>
    <xf numFmtId="0" fontId="18" fillId="0" borderId="14" xfId="0" applyFont="1" applyFill="1" applyBorder="1" applyProtection="1"/>
    <xf numFmtId="0" fontId="18" fillId="0" borderId="41" xfId="0" applyFont="1" applyBorder="1" applyProtection="1">
      <protection locked="0"/>
    </xf>
    <xf numFmtId="0" fontId="18" fillId="0" borderId="33" xfId="0" applyFont="1" applyBorder="1" applyProtection="1">
      <protection locked="0"/>
    </xf>
    <xf numFmtId="0" fontId="18" fillId="0" borderId="32" xfId="0" applyFont="1" applyBorder="1" applyProtection="1">
      <protection locked="0"/>
    </xf>
    <xf numFmtId="0" fontId="5" fillId="0" borderId="7" xfId="0" applyFont="1" applyFill="1" applyBorder="1" applyAlignment="1" applyProtection="1"/>
    <xf numFmtId="0" fontId="5" fillId="0" borderId="5" xfId="0" applyFont="1" applyFill="1" applyBorder="1" applyAlignment="1" applyProtection="1"/>
    <xf numFmtId="0" fontId="0" fillId="0" borderId="6" xfId="0" applyFill="1" applyBorder="1" applyAlignment="1" applyProtection="1"/>
    <xf numFmtId="0" fontId="38" fillId="11" borderId="21" xfId="0" applyFont="1" applyFill="1" applyBorder="1" applyProtection="1"/>
    <xf numFmtId="1" fontId="8" fillId="0" borderId="7" xfId="0" applyNumberFormat="1" applyFont="1" applyFill="1" applyBorder="1" applyAlignment="1" applyProtection="1">
      <alignment horizontal="center"/>
    </xf>
    <xf numFmtId="0" fontId="18" fillId="0" borderId="6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8" fillId="0" borderId="16" xfId="0" applyFont="1" applyFill="1" applyBorder="1" applyProtection="1"/>
    <xf numFmtId="0" fontId="8" fillId="0" borderId="0" xfId="0" applyFont="1" applyFill="1" applyBorder="1" applyProtection="1"/>
    <xf numFmtId="0" fontId="0" fillId="0" borderId="4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1" xfId="0" applyBorder="1" applyProtection="1">
      <protection locked="0"/>
    </xf>
    <xf numFmtId="0" fontId="38" fillId="11" borderId="11" xfId="0" applyFont="1" applyFill="1" applyBorder="1" applyAlignment="1" applyProtection="1">
      <alignment horizontal="left" vertical="top" wrapText="1"/>
    </xf>
    <xf numFmtId="0" fontId="8" fillId="0" borderId="29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center" vertical="top" wrapText="1"/>
    </xf>
    <xf numFmtId="0" fontId="5" fillId="2" borderId="14" xfId="0" applyFont="1" applyFill="1" applyBorder="1" applyAlignment="1" applyProtection="1">
      <alignment horizontal="center" vertical="top" wrapText="1"/>
    </xf>
    <xf numFmtId="0" fontId="40" fillId="2" borderId="2" xfId="0" applyFont="1" applyFill="1" applyBorder="1" applyAlignment="1" applyProtection="1">
      <alignment horizontal="center" wrapText="1"/>
    </xf>
    <xf numFmtId="0" fontId="40" fillId="2" borderId="3" xfId="0" applyFont="1" applyFill="1" applyBorder="1" applyAlignment="1" applyProtection="1">
      <alignment horizontal="center" wrapText="1"/>
    </xf>
    <xf numFmtId="0" fontId="40" fillId="2" borderId="4" xfId="0" applyFont="1" applyFill="1" applyBorder="1" applyAlignment="1" applyProtection="1">
      <alignment horizontal="center" wrapText="1"/>
    </xf>
    <xf numFmtId="0" fontId="40" fillId="2" borderId="23" xfId="0" applyFont="1" applyFill="1" applyBorder="1" applyAlignment="1" applyProtection="1">
      <alignment horizontal="center" wrapText="1"/>
    </xf>
    <xf numFmtId="0" fontId="40" fillId="2" borderId="1" xfId="0" applyFont="1" applyFill="1" applyBorder="1" applyAlignment="1" applyProtection="1">
      <alignment horizontal="center" wrapText="1"/>
    </xf>
    <xf numFmtId="0" fontId="40" fillId="2" borderId="24" xfId="0" applyFont="1" applyFill="1" applyBorder="1" applyAlignment="1" applyProtection="1">
      <alignment horizontal="center" wrapText="1"/>
    </xf>
    <xf numFmtId="0" fontId="0" fillId="0" borderId="33" xfId="0" applyBorder="1" applyProtection="1">
      <protection locked="0"/>
    </xf>
    <xf numFmtId="0" fontId="0" fillId="0" borderId="0" xfId="0" applyBorder="1" applyProtection="1"/>
    <xf numFmtId="0" fontId="8" fillId="0" borderId="42" xfId="0" applyFont="1" applyFill="1" applyBorder="1" applyAlignment="1" applyProtection="1">
      <alignment horizontal="center" vertical="top" wrapText="1"/>
      <protection locked="0"/>
    </xf>
    <xf numFmtId="0" fontId="8" fillId="0" borderId="29" xfId="0" applyFont="1" applyFill="1" applyBorder="1" applyAlignment="1" applyProtection="1">
      <alignment horizontal="center" vertical="top" wrapText="1"/>
      <protection locked="0"/>
    </xf>
    <xf numFmtId="0" fontId="18" fillId="0" borderId="42" xfId="0" applyFont="1" applyFill="1" applyBorder="1" applyAlignment="1" applyProtection="1">
      <alignment horizontal="center" vertical="top" wrapText="1"/>
      <protection locked="0"/>
    </xf>
    <xf numFmtId="0" fontId="18" fillId="0" borderId="29" xfId="0" applyFont="1" applyFill="1" applyBorder="1" applyAlignment="1" applyProtection="1">
      <alignment horizontal="center" vertical="top" wrapText="1"/>
      <protection locked="0"/>
    </xf>
    <xf numFmtId="0" fontId="8" fillId="0" borderId="42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16" xfId="0" applyFont="1" applyFill="1" applyBorder="1" applyAlignment="1" applyProtection="1"/>
    <xf numFmtId="0" fontId="8" fillId="0" borderId="0" xfId="0" applyFont="1" applyFill="1" applyBorder="1" applyAlignment="1" applyProtection="1"/>
    <xf numFmtId="0" fontId="3" fillId="0" borderId="43" xfId="0" applyFont="1" applyFill="1" applyBorder="1" applyAlignment="1" applyProtection="1">
      <alignment horizontal="left" wrapText="1"/>
      <protection locked="0"/>
    </xf>
    <xf numFmtId="0" fontId="3" fillId="0" borderId="34" xfId="0" applyFont="1" applyFill="1" applyBorder="1" applyAlignment="1" applyProtection="1">
      <alignment horizontal="left" wrapText="1"/>
      <protection locked="0"/>
    </xf>
    <xf numFmtId="0" fontId="3" fillId="0" borderId="35" xfId="0" applyFont="1" applyFill="1" applyBorder="1" applyAlignment="1" applyProtection="1">
      <alignment horizontal="left" wrapText="1"/>
      <protection locked="0"/>
    </xf>
    <xf numFmtId="0" fontId="3" fillId="0" borderId="16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37" xfId="0" applyFont="1" applyFill="1" applyBorder="1" applyAlignment="1" applyProtection="1">
      <alignment horizontal="left" wrapText="1"/>
      <protection locked="0"/>
    </xf>
    <xf numFmtId="0" fontId="3" fillId="0" borderId="40" xfId="0" applyFont="1" applyFill="1" applyBorder="1" applyAlignment="1" applyProtection="1">
      <alignment horizontal="left" wrapText="1"/>
      <protection locked="0"/>
    </xf>
    <xf numFmtId="0" fontId="3" fillId="0" borderId="28" xfId="0" applyFont="1" applyFill="1" applyBorder="1" applyAlignment="1" applyProtection="1">
      <alignment horizontal="left" wrapText="1"/>
      <protection locked="0"/>
    </xf>
    <xf numFmtId="0" fontId="3" fillId="0" borderId="36" xfId="0" applyFont="1" applyFill="1" applyBorder="1" applyAlignment="1" applyProtection="1">
      <alignment horizontal="left" wrapText="1"/>
      <protection locked="0"/>
    </xf>
    <xf numFmtId="0" fontId="22" fillId="0" borderId="16" xfId="0" applyFont="1" applyBorder="1" applyProtection="1"/>
    <xf numFmtId="0" fontId="22" fillId="0" borderId="0" xfId="0" applyFont="1" applyBorder="1" applyProtection="1"/>
    <xf numFmtId="0" fontId="18" fillId="0" borderId="31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18" fillId="0" borderId="16" xfId="0" applyFont="1" applyBorder="1" applyProtection="1"/>
    <xf numFmtId="0" fontId="18" fillId="0" borderId="0" xfId="0" applyFont="1" applyBorder="1" applyProtection="1"/>
    <xf numFmtId="0" fontId="39" fillId="0" borderId="43" xfId="0" applyFont="1" applyBorder="1" applyAlignment="1" applyProtection="1">
      <alignment horizontal="left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9" fillId="0" borderId="35" xfId="0" applyFont="1" applyBorder="1" applyAlignment="1" applyProtection="1">
      <alignment horizontal="left"/>
      <protection locked="0"/>
    </xf>
    <xf numFmtId="0" fontId="39" fillId="0" borderId="16" xfId="0" applyFont="1" applyBorder="1" applyAlignment="1" applyProtection="1">
      <alignment horizontal="left"/>
      <protection locked="0"/>
    </xf>
    <xf numFmtId="0" fontId="39" fillId="0" borderId="0" xfId="0" applyFont="1" applyBorder="1" applyAlignment="1" applyProtection="1">
      <alignment horizontal="left"/>
      <protection locked="0"/>
    </xf>
    <xf numFmtId="0" fontId="39" fillId="0" borderId="37" xfId="0" applyFont="1" applyBorder="1" applyAlignment="1" applyProtection="1">
      <alignment horizontal="left"/>
      <protection locked="0"/>
    </xf>
    <xf numFmtId="0" fontId="39" fillId="0" borderId="40" xfId="0" applyFont="1" applyBorder="1" applyAlignment="1" applyProtection="1">
      <alignment horizontal="left"/>
      <protection locked="0"/>
    </xf>
    <xf numFmtId="0" fontId="39" fillId="0" borderId="28" xfId="0" applyFont="1" applyBorder="1" applyAlignment="1" applyProtection="1">
      <alignment horizontal="left"/>
      <protection locked="0"/>
    </xf>
    <xf numFmtId="0" fontId="39" fillId="0" borderId="36" xfId="0" applyFont="1" applyBorder="1" applyAlignment="1" applyProtection="1">
      <alignment horizontal="left"/>
      <protection locked="0"/>
    </xf>
    <xf numFmtId="0" fontId="0" fillId="0" borderId="41" xfId="0" applyBorder="1" applyProtection="1"/>
    <xf numFmtId="0" fontId="0" fillId="0" borderId="33" xfId="0" applyBorder="1" applyProtection="1"/>
    <xf numFmtId="0" fontId="0" fillId="0" borderId="32" xfId="0" applyBorder="1" applyProtection="1"/>
    <xf numFmtId="0" fontId="8" fillId="0" borderId="29" xfId="0" applyFont="1" applyFill="1" applyBorder="1" applyAlignment="1" applyProtection="1"/>
    <xf numFmtId="0" fontId="18" fillId="0" borderId="29" xfId="0" applyFont="1" applyFill="1" applyBorder="1" applyAlignment="1" applyProtection="1"/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1" fontId="7" fillId="0" borderId="18" xfId="2" applyNumberFormat="1" applyFont="1" applyFill="1" applyBorder="1" applyAlignment="1" applyProtection="1">
      <alignment horizontal="center" vertical="center" wrapText="1"/>
    </xf>
    <xf numFmtId="0" fontId="12" fillId="0" borderId="18" xfId="0" quotePrefix="1" applyFont="1" applyBorder="1" applyAlignment="1" applyProtection="1">
      <alignment horizontal="center" vertical="center" wrapText="1"/>
    </xf>
    <xf numFmtId="44" fontId="12" fillId="5" borderId="7" xfId="3" applyFont="1" applyFill="1" applyBorder="1" applyProtection="1"/>
    <xf numFmtId="44" fontId="12" fillId="5" borderId="6" xfId="3" applyFont="1" applyFill="1" applyBorder="1" applyProtection="1"/>
    <xf numFmtId="1" fontId="7" fillId="3" borderId="0" xfId="2" applyNumberFormat="1" applyFont="1" applyFill="1" applyAlignment="1" applyProtection="1">
      <alignment horizontal="right"/>
    </xf>
    <xf numFmtId="1" fontId="7" fillId="3" borderId="17" xfId="2" applyNumberFormat="1" applyFont="1" applyFill="1" applyBorder="1" applyAlignment="1" applyProtection="1">
      <alignment horizontal="right"/>
    </xf>
    <xf numFmtId="0" fontId="7" fillId="0" borderId="7" xfId="2" applyNumberFormat="1" applyFont="1" applyFill="1" applyBorder="1" applyAlignment="1" applyProtection="1">
      <alignment horizontal="left"/>
    </xf>
    <xf numFmtId="0" fontId="7" fillId="0" borderId="5" xfId="2" applyNumberFormat="1" applyFont="1" applyFill="1" applyBorder="1" applyAlignment="1" applyProtection="1">
      <alignment horizontal="left"/>
    </xf>
    <xf numFmtId="0" fontId="7" fillId="0" borderId="6" xfId="2" applyNumberFormat="1" applyFont="1" applyFill="1" applyBorder="1" applyAlignment="1" applyProtection="1"/>
    <xf numFmtId="1" fontId="7" fillId="3" borderId="16" xfId="2" applyNumberFormat="1" applyFont="1" applyFill="1" applyBorder="1" applyAlignment="1" applyProtection="1">
      <alignment horizontal="right"/>
    </xf>
    <xf numFmtId="0" fontId="12" fillId="0" borderId="18" xfId="0" applyFont="1" applyBorder="1" applyAlignment="1">
      <alignment horizontal="center" vertical="center" wrapText="1"/>
    </xf>
    <xf numFmtId="0" fontId="12" fillId="0" borderId="18" xfId="0" quotePrefix="1" applyFont="1" applyBorder="1" applyAlignment="1">
      <alignment horizontal="center" vertical="center" wrapText="1"/>
    </xf>
    <xf numFmtId="1" fontId="7" fillId="0" borderId="18" xfId="2" applyNumberFormat="1" applyFill="1" applyBorder="1" applyAlignment="1" applyProtection="1">
      <alignment horizontal="center" vertical="center" wrapText="1"/>
    </xf>
    <xf numFmtId="1" fontId="7" fillId="0" borderId="18" xfId="2" quotePrefix="1" applyNumberFormat="1" applyFill="1" applyBorder="1" applyAlignment="1" applyProtection="1">
      <alignment horizontal="center" vertical="center" wrapText="1"/>
    </xf>
    <xf numFmtId="166" fontId="11" fillId="0" borderId="2" xfId="2" applyNumberFormat="1" applyFont="1" applyFill="1" applyBorder="1" applyAlignment="1" applyProtection="1">
      <alignment horizontal="center"/>
    </xf>
    <xf numFmtId="166" fontId="11" fillId="0" borderId="3" xfId="2" applyNumberFormat="1" applyFont="1" applyFill="1" applyBorder="1" applyAlignment="1" applyProtection="1">
      <alignment horizontal="center"/>
    </xf>
    <xf numFmtId="0" fontId="11" fillId="0" borderId="3" xfId="2" applyFont="1" applyFill="1" applyBorder="1" applyAlignment="1" applyProtection="1">
      <alignment horizontal="center"/>
    </xf>
    <xf numFmtId="0" fontId="11" fillId="0" borderId="4" xfId="2" applyFont="1" applyFill="1" applyBorder="1" applyAlignment="1" applyProtection="1">
      <alignment horizontal="center"/>
    </xf>
    <xf numFmtId="165" fontId="11" fillId="0" borderId="2" xfId="2" applyNumberFormat="1" applyFont="1" applyFill="1" applyBorder="1" applyAlignment="1" applyProtection="1">
      <alignment horizontal="center"/>
    </xf>
    <xf numFmtId="165" fontId="11" fillId="0" borderId="3" xfId="2" applyNumberFormat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4" fontId="14" fillId="6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165" fontId="13" fillId="6" borderId="18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7" fillId="8" borderId="20" xfId="2" applyFont="1" applyFill="1" applyBorder="1" applyAlignment="1" applyProtection="1">
      <alignment horizontal="center" vertical="top" wrapText="1"/>
    </xf>
    <xf numFmtId="0" fontId="7" fillId="8" borderId="21" xfId="2" applyFont="1" applyFill="1" applyBorder="1" applyAlignment="1" applyProtection="1">
      <alignment horizontal="center" vertical="top" wrapText="1"/>
    </xf>
    <xf numFmtId="0" fontId="7" fillId="8" borderId="22" xfId="2" applyFont="1" applyFill="1" applyBorder="1" applyAlignment="1" applyProtection="1">
      <alignment horizontal="center" vertical="top" wrapText="1"/>
    </xf>
    <xf numFmtId="0" fontId="7" fillId="0" borderId="0" xfId="2" quotePrefix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right" vertical="center"/>
    </xf>
    <xf numFmtId="0" fontId="23" fillId="9" borderId="0" xfId="4" applyFont="1" applyFill="1" applyAlignment="1">
      <alignment horizontal="center"/>
    </xf>
    <xf numFmtId="0" fontId="24" fillId="9" borderId="0" xfId="4" applyFont="1" applyFill="1" applyAlignment="1">
      <alignment horizontal="center"/>
    </xf>
    <xf numFmtId="0" fontId="10" fillId="9" borderId="0" xfId="4" applyFont="1" applyFill="1" applyBorder="1" applyAlignment="1">
      <alignment horizontal="right"/>
    </xf>
    <xf numFmtId="0" fontId="10" fillId="9" borderId="0" xfId="4" applyFont="1" applyFill="1" applyAlignment="1">
      <alignment horizontal="right"/>
    </xf>
    <xf numFmtId="0" fontId="10" fillId="9" borderId="17" xfId="4" applyFont="1" applyFill="1" applyBorder="1" applyAlignment="1">
      <alignment horizontal="right"/>
    </xf>
    <xf numFmtId="0" fontId="19" fillId="9" borderId="0" xfId="4" applyFont="1" applyFill="1" applyAlignment="1">
      <alignment horizontal="right"/>
    </xf>
    <xf numFmtId="0" fontId="19" fillId="9" borderId="0" xfId="4" applyFont="1" applyFill="1" applyBorder="1" applyAlignment="1">
      <alignment horizontal="right"/>
    </xf>
    <xf numFmtId="14" fontId="28" fillId="4" borderId="14" xfId="4" applyNumberFormat="1" applyFont="1" applyFill="1" applyBorder="1" applyAlignment="1" applyProtection="1">
      <protection locked="0"/>
    </xf>
    <xf numFmtId="0" fontId="19" fillId="9" borderId="7" xfId="4" applyFont="1" applyFill="1" applyBorder="1" applyAlignment="1">
      <alignment horizontal="left"/>
    </xf>
    <xf numFmtId="0" fontId="19" fillId="9" borderId="5" xfId="4" applyFont="1" applyFill="1" applyBorder="1" applyAlignment="1">
      <alignment horizontal="left"/>
    </xf>
    <xf numFmtId="0" fontId="19" fillId="9" borderId="6" xfId="4" applyFont="1" applyFill="1" applyBorder="1" applyAlignment="1">
      <alignment horizontal="left"/>
    </xf>
    <xf numFmtId="0" fontId="21" fillId="9" borderId="10" xfId="4" applyFont="1" applyFill="1" applyBorder="1" applyAlignment="1">
      <alignment horizontal="left" vertical="top"/>
    </xf>
    <xf numFmtId="0" fontId="21" fillId="9" borderId="11" xfId="4" applyFont="1" applyFill="1" applyBorder="1" applyAlignment="1">
      <alignment horizontal="left" vertical="top"/>
    </xf>
    <xf numFmtId="0" fontId="21" fillId="9" borderId="12" xfId="4" applyFont="1" applyFill="1" applyBorder="1" applyAlignment="1">
      <alignment horizontal="left" vertical="top"/>
    </xf>
    <xf numFmtId="0" fontId="21" fillId="9" borderId="10" xfId="4" applyFont="1" applyFill="1" applyBorder="1" applyAlignment="1">
      <alignment horizontal="center" vertical="top"/>
    </xf>
    <xf numFmtId="0" fontId="21" fillId="9" borderId="11" xfId="4" applyFont="1" applyFill="1" applyBorder="1" applyAlignment="1">
      <alignment horizontal="center" vertical="top"/>
    </xf>
    <xf numFmtId="0" fontId="21" fillId="9" borderId="12" xfId="4" applyFont="1" applyFill="1" applyBorder="1" applyAlignment="1">
      <alignment horizontal="center" vertical="top"/>
    </xf>
    <xf numFmtId="0" fontId="29" fillId="9" borderId="16" xfId="4" applyFont="1" applyFill="1" applyBorder="1" applyAlignment="1">
      <alignment vertical="top" wrapText="1"/>
    </xf>
    <xf numFmtId="0" fontId="5" fillId="9" borderId="16" xfId="4" applyFill="1" applyBorder="1" applyAlignment="1"/>
    <xf numFmtId="49" fontId="31" fillId="9" borderId="0" xfId="4" applyNumberFormat="1" applyFont="1" applyFill="1" applyBorder="1" applyAlignment="1" applyProtection="1">
      <alignment horizontal="left" vertical="top" wrapText="1"/>
    </xf>
    <xf numFmtId="0" fontId="31" fillId="9" borderId="0" xfId="4" applyFont="1" applyFill="1" applyBorder="1" applyProtection="1"/>
    <xf numFmtId="3" fontId="31" fillId="9" borderId="17" xfId="4" applyNumberFormat="1" applyFont="1" applyFill="1" applyBorder="1" applyAlignment="1">
      <alignment horizontal="center" vertical="top" wrapText="1"/>
    </xf>
    <xf numFmtId="0" fontId="26" fillId="4" borderId="13" xfId="4" applyNumberFormat="1" applyFont="1" applyFill="1" applyBorder="1" applyAlignment="1" applyProtection="1">
      <alignment horizontal="left"/>
      <protection locked="0"/>
    </xf>
    <xf numFmtId="0" fontId="26" fillId="4" borderId="14" xfId="4" applyNumberFormat="1" applyFont="1" applyFill="1" applyBorder="1" applyAlignment="1" applyProtection="1">
      <alignment horizontal="left"/>
      <protection locked="0"/>
    </xf>
    <xf numFmtId="0" fontId="26" fillId="4" borderId="13" xfId="4" applyFont="1" applyFill="1" applyBorder="1" applyAlignment="1" applyProtection="1">
      <alignment horizontal="left"/>
      <protection locked="0"/>
    </xf>
    <xf numFmtId="0" fontId="26" fillId="4" borderId="14" xfId="4" applyFont="1" applyFill="1" applyBorder="1" applyAlignment="1" applyProtection="1">
      <alignment horizontal="left"/>
      <protection locked="0"/>
    </xf>
    <xf numFmtId="0" fontId="26" fillId="4" borderId="15" xfId="4" applyFont="1" applyFill="1" applyBorder="1" applyAlignment="1" applyProtection="1">
      <alignment horizontal="left"/>
      <protection locked="0"/>
    </xf>
    <xf numFmtId="0" fontId="21" fillId="9" borderId="10" xfId="4" applyFont="1" applyFill="1" applyBorder="1" applyAlignment="1">
      <alignment vertical="top" wrapText="1"/>
    </xf>
    <xf numFmtId="0" fontId="5" fillId="9" borderId="12" xfId="4" applyFill="1" applyBorder="1" applyAlignment="1"/>
    <xf numFmtId="0" fontId="10" fillId="9" borderId="10" xfId="4" applyFont="1" applyFill="1" applyBorder="1" applyAlignment="1">
      <alignment horizontal="center"/>
    </xf>
    <xf numFmtId="0" fontId="10" fillId="9" borderId="12" xfId="4" applyFont="1" applyFill="1" applyBorder="1" applyAlignment="1">
      <alignment horizontal="center"/>
    </xf>
    <xf numFmtId="0" fontId="10" fillId="9" borderId="10" xfId="4" applyFont="1" applyFill="1" applyBorder="1" applyAlignment="1">
      <alignment horizontal="center" wrapText="1"/>
    </xf>
    <xf numFmtId="0" fontId="10" fillId="9" borderId="12" xfId="4" applyFont="1" applyFill="1" applyBorder="1" applyAlignment="1">
      <alignment horizontal="center" wrapText="1"/>
    </xf>
    <xf numFmtId="0" fontId="34" fillId="9" borderId="7" xfId="4" applyFont="1" applyFill="1" applyBorder="1" applyAlignment="1">
      <alignment horizontal="center" wrapText="1"/>
    </xf>
    <xf numFmtId="0" fontId="10" fillId="9" borderId="6" xfId="4" applyFont="1" applyFill="1" applyBorder="1" applyAlignment="1">
      <alignment horizontal="center" wrapText="1"/>
    </xf>
    <xf numFmtId="20" fontId="3" fillId="4" borderId="7" xfId="4" applyNumberFormat="1" applyFont="1" applyFill="1" applyBorder="1" applyAlignment="1" applyProtection="1">
      <alignment horizontal="center"/>
      <protection locked="0"/>
    </xf>
    <xf numFmtId="0" fontId="3" fillId="4" borderId="6" xfId="4" applyFont="1" applyFill="1" applyBorder="1" applyAlignment="1" applyProtection="1">
      <alignment horizontal="center"/>
      <protection locked="0"/>
    </xf>
    <xf numFmtId="171" fontId="23" fillId="9" borderId="7" xfId="5" applyNumberFormat="1" applyFont="1" applyFill="1" applyBorder="1" applyAlignment="1">
      <alignment horizontal="right" vertical="justify"/>
    </xf>
    <xf numFmtId="171" fontId="23" fillId="9" borderId="6" xfId="5" applyNumberFormat="1" applyFont="1" applyFill="1" applyBorder="1" applyAlignment="1">
      <alignment horizontal="right" vertical="justify"/>
    </xf>
    <xf numFmtId="2" fontId="3" fillId="4" borderId="10" xfId="4" applyNumberFormat="1" applyFont="1" applyFill="1" applyBorder="1" applyAlignment="1" applyProtection="1">
      <alignment horizontal="center"/>
      <protection locked="0"/>
    </xf>
    <xf numFmtId="2" fontId="3" fillId="4" borderId="12" xfId="4" applyNumberFormat="1" applyFont="1" applyFill="1" applyBorder="1" applyAlignment="1" applyProtection="1">
      <alignment horizontal="center"/>
      <protection locked="0"/>
    </xf>
    <xf numFmtId="0" fontId="6" fillId="9" borderId="7" xfId="4" applyFont="1" applyFill="1" applyBorder="1" applyAlignment="1">
      <alignment horizontal="center" vertical="top" wrapText="1"/>
    </xf>
    <xf numFmtId="0" fontId="6" fillId="9" borderId="6" xfId="4" applyFont="1" applyFill="1" applyBorder="1" applyAlignment="1">
      <alignment horizontal="center" vertical="top" wrapText="1"/>
    </xf>
    <xf numFmtId="0" fontId="26" fillId="4" borderId="5" xfId="4" applyFont="1" applyFill="1" applyBorder="1" applyAlignment="1" applyProtection="1">
      <alignment horizontal="left"/>
      <protection locked="0"/>
    </xf>
    <xf numFmtId="0" fontId="26" fillId="4" borderId="6" xfId="4" applyFont="1" applyFill="1" applyBorder="1" applyAlignment="1" applyProtection="1">
      <alignment horizontal="left"/>
      <protection locked="0"/>
    </xf>
    <xf numFmtId="0" fontId="32" fillId="9" borderId="13" xfId="4" applyFont="1" applyFill="1" applyBorder="1" applyAlignment="1">
      <alignment horizontal="left" wrapText="1"/>
    </xf>
    <xf numFmtId="0" fontId="32" fillId="9" borderId="15" xfId="4" applyFont="1" applyFill="1" applyBorder="1" applyAlignment="1">
      <alignment horizontal="left" wrapText="1"/>
    </xf>
    <xf numFmtId="39" fontId="26" fillId="4" borderId="7" xfId="5" applyNumberFormat="1" applyFont="1" applyFill="1" applyBorder="1" applyAlignment="1" applyProtection="1">
      <alignment horizontal="right" vertical="justify" wrapText="1"/>
      <protection locked="0"/>
    </xf>
    <xf numFmtId="39" fontId="26" fillId="4" borderId="6" xfId="5" applyNumberFormat="1" applyFont="1" applyFill="1" applyBorder="1" applyAlignment="1" applyProtection="1">
      <alignment horizontal="right" vertical="justify" wrapText="1"/>
      <protection locked="0"/>
    </xf>
    <xf numFmtId="1" fontId="3" fillId="4" borderId="5" xfId="4" applyNumberFormat="1" applyFont="1" applyFill="1" applyBorder="1" applyAlignment="1" applyProtection="1">
      <alignment horizontal="left"/>
      <protection locked="0"/>
    </xf>
    <xf numFmtId="0" fontId="3" fillId="4" borderId="5" xfId="4" applyFont="1" applyFill="1" applyBorder="1" applyAlignment="1" applyProtection="1">
      <alignment horizontal="left"/>
      <protection locked="0"/>
    </xf>
    <xf numFmtId="0" fontId="3" fillId="4" borderId="6" xfId="4" applyFont="1" applyFill="1" applyBorder="1" applyAlignment="1" applyProtection="1">
      <alignment horizontal="left"/>
      <protection locked="0"/>
    </xf>
    <xf numFmtId="170" fontId="32" fillId="9" borderId="7" xfId="4" applyNumberFormat="1" applyFont="1" applyFill="1" applyBorder="1" applyAlignment="1">
      <alignment horizontal="left"/>
    </xf>
    <xf numFmtId="0" fontId="32" fillId="9" borderId="6" xfId="4" applyFont="1" applyFill="1" applyBorder="1" applyAlignment="1">
      <alignment horizontal="left"/>
    </xf>
    <xf numFmtId="43" fontId="26" fillId="9" borderId="7" xfId="5" applyNumberFormat="1" applyFont="1" applyFill="1" applyBorder="1" applyAlignment="1" applyProtection="1">
      <alignment horizontal="right" vertical="justify"/>
    </xf>
    <xf numFmtId="43" fontId="26" fillId="9" borderId="6" xfId="5" applyNumberFormat="1" applyFont="1" applyFill="1" applyBorder="1" applyAlignment="1" applyProtection="1">
      <alignment horizontal="right" vertical="justify"/>
    </xf>
    <xf numFmtId="10" fontId="3" fillId="4" borderId="5" xfId="4" applyNumberFormat="1" applyFont="1" applyFill="1" applyBorder="1" applyAlignment="1" applyProtection="1">
      <alignment horizontal="center"/>
      <protection locked="0"/>
    </xf>
    <xf numFmtId="10" fontId="3" fillId="4" borderId="6" xfId="4" applyNumberFormat="1" applyFont="1" applyFill="1" applyBorder="1" applyAlignment="1" applyProtection="1">
      <alignment horizontal="center"/>
      <protection locked="0"/>
    </xf>
    <xf numFmtId="2" fontId="3" fillId="4" borderId="7" xfId="4" applyNumberFormat="1" applyFont="1" applyFill="1" applyBorder="1" applyAlignment="1" applyProtection="1">
      <alignment horizontal="center"/>
      <protection locked="0"/>
    </xf>
    <xf numFmtId="2" fontId="3" fillId="4" borderId="6" xfId="4" applyNumberFormat="1" applyFont="1" applyFill="1" applyBorder="1" applyAlignment="1" applyProtection="1">
      <alignment horizontal="center"/>
      <protection locked="0"/>
    </xf>
    <xf numFmtId="2" fontId="3" fillId="4" borderId="16" xfId="4" applyNumberFormat="1" applyFont="1" applyFill="1" applyBorder="1" applyAlignment="1" applyProtection="1">
      <alignment horizontal="center"/>
      <protection locked="0"/>
    </xf>
    <xf numFmtId="2" fontId="3" fillId="4" borderId="17" xfId="4" applyNumberFormat="1" applyFont="1" applyFill="1" applyBorder="1" applyAlignment="1" applyProtection="1">
      <alignment horizontal="center"/>
      <protection locked="0"/>
    </xf>
    <xf numFmtId="0" fontId="3" fillId="9" borderId="7" xfId="4" applyFont="1" applyFill="1" applyBorder="1" applyAlignment="1">
      <alignment horizontal="center"/>
    </xf>
    <xf numFmtId="0" fontId="3" fillId="9" borderId="6" xfId="4" applyFont="1" applyFill="1" applyBorder="1" applyAlignment="1">
      <alignment horizontal="center"/>
    </xf>
    <xf numFmtId="43" fontId="23" fillId="9" borderId="5" xfId="5" applyNumberFormat="1" applyFont="1" applyFill="1" applyBorder="1" applyAlignment="1">
      <alignment horizontal="right" vertical="justify"/>
    </xf>
    <xf numFmtId="43" fontId="23" fillId="9" borderId="6" xfId="5" applyNumberFormat="1" applyFont="1" applyFill="1" applyBorder="1" applyAlignment="1">
      <alignment horizontal="right" vertical="justify"/>
    </xf>
    <xf numFmtId="2" fontId="3" fillId="9" borderId="7" xfId="4" applyNumberFormat="1" applyFont="1" applyFill="1" applyBorder="1" applyAlignment="1" applyProtection="1">
      <alignment horizontal="center"/>
    </xf>
    <xf numFmtId="2" fontId="3" fillId="9" borderId="6" xfId="4" applyNumberFormat="1" applyFont="1" applyFill="1" applyBorder="1" applyAlignment="1" applyProtection="1">
      <alignment horizontal="center"/>
    </xf>
    <xf numFmtId="2" fontId="36" fillId="0" borderId="18" xfId="4" applyNumberFormat="1" applyFont="1" applyFill="1" applyBorder="1" applyAlignment="1" applyProtection="1">
      <alignment horizontal="left"/>
    </xf>
    <xf numFmtId="0" fontId="23" fillId="9" borderId="11" xfId="4" applyFont="1" applyFill="1" applyBorder="1" applyAlignment="1">
      <alignment horizontal="center" vertical="center"/>
    </xf>
    <xf numFmtId="0" fontId="31" fillId="9" borderId="10" xfId="4" applyFont="1" applyFill="1" applyBorder="1" applyAlignment="1">
      <alignment horizontal="center"/>
    </xf>
    <xf numFmtId="0" fontId="31" fillId="9" borderId="11" xfId="4" applyFont="1" applyFill="1" applyBorder="1" applyAlignment="1">
      <alignment horizontal="center"/>
    </xf>
    <xf numFmtId="0" fontId="31" fillId="9" borderId="12" xfId="4" applyFont="1" applyFill="1" applyBorder="1" applyAlignment="1">
      <alignment horizontal="center"/>
    </xf>
    <xf numFmtId="0" fontId="36" fillId="9" borderId="14" xfId="4" applyFont="1" applyFill="1" applyBorder="1" applyAlignment="1">
      <alignment horizontal="center"/>
    </xf>
    <xf numFmtId="0" fontId="36" fillId="9" borderId="15" xfId="4" applyFont="1" applyFill="1" applyBorder="1" applyAlignment="1">
      <alignment horizontal="center"/>
    </xf>
    <xf numFmtId="0" fontId="19" fillId="9" borderId="2" xfId="4" applyFont="1" applyFill="1" applyBorder="1" applyAlignment="1">
      <alignment horizontal="center" vertical="top" wrapText="1"/>
    </xf>
    <xf numFmtId="0" fontId="19" fillId="9" borderId="4" xfId="4" applyFont="1" applyFill="1" applyBorder="1" applyAlignment="1">
      <alignment horizontal="center" vertical="top" wrapText="1"/>
    </xf>
    <xf numFmtId="0" fontId="19" fillId="9" borderId="9" xfId="4" applyFont="1" applyFill="1" applyBorder="1" applyAlignment="1">
      <alignment horizontal="center" vertical="top" wrapText="1"/>
    </xf>
    <xf numFmtId="0" fontId="19" fillId="9" borderId="8" xfId="4" applyFont="1" applyFill="1" applyBorder="1" applyAlignment="1">
      <alignment horizontal="center" vertical="top" wrapText="1"/>
    </xf>
    <xf numFmtId="0" fontId="19" fillId="9" borderId="23" xfId="4" applyFont="1" applyFill="1" applyBorder="1" applyAlignment="1">
      <alignment horizontal="center" vertical="top" wrapText="1"/>
    </xf>
    <xf numFmtId="0" fontId="19" fillId="9" borderId="24" xfId="4" applyFont="1" applyFill="1" applyBorder="1" applyAlignment="1">
      <alignment horizontal="center" vertical="top" wrapText="1"/>
    </xf>
    <xf numFmtId="0" fontId="36" fillId="0" borderId="0" xfId="4" applyFont="1" applyFill="1" applyBorder="1" applyAlignment="1">
      <alignment horizontal="center"/>
    </xf>
    <xf numFmtId="0" fontId="36" fillId="0" borderId="1" xfId="4" applyFont="1" applyFill="1" applyBorder="1" applyAlignment="1">
      <alignment horizontal="center"/>
    </xf>
    <xf numFmtId="0" fontId="10" fillId="9" borderId="23" xfId="4" applyFont="1" applyFill="1" applyBorder="1" applyAlignment="1">
      <alignment horizontal="left"/>
    </xf>
    <xf numFmtId="0" fontId="10" fillId="9" borderId="1" xfId="4" applyFont="1" applyFill="1" applyBorder="1" applyAlignment="1">
      <alignment horizontal="left"/>
    </xf>
    <xf numFmtId="2" fontId="36" fillId="9" borderId="11" xfId="4" applyNumberFormat="1" applyFont="1" applyFill="1" applyBorder="1" applyAlignment="1" applyProtection="1">
      <alignment horizontal="center"/>
    </xf>
    <xf numFmtId="0" fontId="36" fillId="9" borderId="7" xfId="4" applyFont="1" applyFill="1" applyBorder="1" applyAlignment="1">
      <alignment horizontal="center"/>
    </xf>
    <xf numFmtId="0" fontId="36" fillId="9" borderId="5" xfId="4" applyFont="1" applyFill="1" applyBorder="1" applyAlignment="1">
      <alignment horizontal="center"/>
    </xf>
    <xf numFmtId="0" fontId="36" fillId="9" borderId="6" xfId="4" applyFont="1" applyFill="1" applyBorder="1" applyAlignment="1">
      <alignment horizontal="center"/>
    </xf>
    <xf numFmtId="0" fontId="36" fillId="9" borderId="7" xfId="4" applyFont="1" applyFill="1" applyBorder="1" applyAlignment="1">
      <alignment horizontal="center" vertical="center"/>
    </xf>
    <xf numFmtId="0" fontId="36" fillId="9" borderId="5" xfId="4" applyFont="1" applyFill="1" applyBorder="1" applyAlignment="1">
      <alignment horizontal="center" vertical="center"/>
    </xf>
    <xf numFmtId="0" fontId="36" fillId="9" borderId="6" xfId="4" applyFont="1" applyFill="1" applyBorder="1" applyAlignment="1">
      <alignment horizontal="center" vertical="center"/>
    </xf>
  </cellXfs>
  <cellStyles count="6">
    <cellStyle name="Comma 3" xfId="5" xr:uid="{00000000-0005-0000-0000-000000000000}"/>
    <cellStyle name="Currency" xfId="3" builtinId="4"/>
    <cellStyle name="Normal" xfId="0" builtinId="0"/>
    <cellStyle name="Normal 2" xfId="2" xr:uid="{00000000-0005-0000-0000-000003000000}"/>
    <cellStyle name="Normal 3" xfId="4" xr:uid="{00000000-0005-0000-0000-000004000000}"/>
    <cellStyle name="Percent" xfId="1" builtinId="5"/>
  </cellStyles>
  <dxfs count="4"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71</xdr:row>
      <xdr:rowOff>28575</xdr:rowOff>
    </xdr:from>
    <xdr:to>
      <xdr:col>0</xdr:col>
      <xdr:colOff>771525</xdr:colOff>
      <xdr:row>72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" y="13582650"/>
          <a:ext cx="180975" cy="16192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781050</xdr:colOff>
      <xdr:row>72</xdr:row>
      <xdr:rowOff>180975</xdr:rowOff>
    </xdr:from>
    <xdr:to>
      <xdr:col>5</xdr:col>
      <xdr:colOff>1419225</xdr:colOff>
      <xdr:row>72</xdr:row>
      <xdr:rowOff>180975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5600700" y="137636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781050</xdr:colOff>
      <xdr:row>73</xdr:row>
      <xdr:rowOff>180975</xdr:rowOff>
    </xdr:from>
    <xdr:to>
      <xdr:col>5</xdr:col>
      <xdr:colOff>1419225</xdr:colOff>
      <xdr:row>73</xdr:row>
      <xdr:rowOff>180975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5600700" y="139541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590550</xdr:colOff>
      <xdr:row>74</xdr:row>
      <xdr:rowOff>28575</xdr:rowOff>
    </xdr:from>
    <xdr:to>
      <xdr:col>0</xdr:col>
      <xdr:colOff>771525</xdr:colOff>
      <xdr:row>75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90550" y="13992225"/>
          <a:ext cx="180975" cy="16192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130175</xdr:rowOff>
    </xdr:from>
    <xdr:to>
      <xdr:col>8</xdr:col>
      <xdr:colOff>222436</xdr:colOff>
      <xdr:row>6</xdr:row>
      <xdr:rowOff>111234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534025" y="644525"/>
          <a:ext cx="1775011" cy="800209"/>
        </a:xfrm>
        <a:prstGeom prst="wedgeRoundRectCallout">
          <a:avLst>
            <a:gd name="adj1" fmla="val -81014"/>
            <a:gd name="adj2" fmla="val 100000"/>
            <a:gd name="adj3" fmla="val 16667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Typically, 25% is the maximum effort available on a project for a 12-Month employee of the CSUSM.</a:t>
          </a:r>
        </a:p>
      </xdr:txBody>
    </xdr:sp>
    <xdr:clientData/>
  </xdr:twoCellAnchor>
  <xdr:twoCellAnchor>
    <xdr:from>
      <xdr:col>5</xdr:col>
      <xdr:colOff>31750</xdr:colOff>
      <xdr:row>11</xdr:row>
      <xdr:rowOff>9525</xdr:rowOff>
    </xdr:from>
    <xdr:to>
      <xdr:col>8</xdr:col>
      <xdr:colOff>206139</xdr:colOff>
      <xdr:row>15</xdr:row>
      <xdr:rowOff>146222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5518150" y="2152650"/>
          <a:ext cx="1774589" cy="812972"/>
        </a:xfrm>
        <a:prstGeom prst="wedgeRoundRectCallout">
          <a:avLst>
            <a:gd name="adj1" fmla="val -91713"/>
            <a:gd name="adj2" fmla="val 4880"/>
            <a:gd name="adj3" fmla="val 16667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After completion, print this form and transfer data to EAF.  Print EAF and send both documents to the Foundation.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showGridLines="0" zoomScale="85" zoomScaleNormal="85" zoomScaleSheetLayoutView="100" zoomScalePageLayoutView="70" workbookViewId="0">
      <selection activeCell="A10" sqref="A10:B10"/>
    </sheetView>
  </sheetViews>
  <sheetFormatPr defaultColWidth="9.109375" defaultRowHeight="14.4" x14ac:dyDescent="0.3"/>
  <cols>
    <col min="1" max="1" width="15.5546875" style="6" customWidth="1"/>
    <col min="2" max="2" width="14" style="6" customWidth="1"/>
    <col min="3" max="3" width="12.5546875" style="6" customWidth="1"/>
    <col min="4" max="4" width="10.5546875" style="6" customWidth="1"/>
    <col min="5" max="5" width="19.5546875" style="6" customWidth="1"/>
    <col min="6" max="6" width="33.44140625" style="6" customWidth="1"/>
    <col min="7" max="7" width="14.33203125" style="6" customWidth="1"/>
    <col min="8" max="8" width="16.33203125" style="6" bestFit="1" customWidth="1"/>
    <col min="9" max="9" width="18.5546875" style="6" customWidth="1"/>
    <col min="10" max="10" width="6" style="6" customWidth="1"/>
    <col min="11" max="16384" width="9.109375" style="6"/>
  </cols>
  <sheetData>
    <row r="1" spans="1:10" ht="17.399999999999999" x14ac:dyDescent="0.3">
      <c r="A1" s="358" t="s">
        <v>205</v>
      </c>
      <c r="B1" s="358"/>
      <c r="C1" s="358"/>
      <c r="D1" s="358"/>
      <c r="E1" s="358"/>
      <c r="F1" s="358"/>
      <c r="G1" s="358"/>
      <c r="H1" s="358"/>
      <c r="I1" s="358"/>
      <c r="J1" s="287"/>
    </row>
    <row r="2" spans="1:10" ht="17.399999999999999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7.399999999999999" x14ac:dyDescent="0.3">
      <c r="A3" s="3" t="s">
        <v>206</v>
      </c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" customHeight="1" x14ac:dyDescent="0.3">
      <c r="A5" s="366" t="s">
        <v>207</v>
      </c>
      <c r="B5" s="366"/>
      <c r="C5" s="366"/>
      <c r="D5" s="366"/>
      <c r="E5" s="366"/>
      <c r="F5" s="368" t="s">
        <v>199</v>
      </c>
      <c r="G5" s="369"/>
      <c r="H5" s="369"/>
      <c r="I5" s="369"/>
      <c r="J5" s="370"/>
    </row>
    <row r="6" spans="1:10" ht="15" thickBot="1" x14ac:dyDescent="0.35">
      <c r="A6" s="367"/>
      <c r="B6" s="367"/>
      <c r="C6" s="367"/>
      <c r="D6" s="367"/>
      <c r="E6" s="367"/>
      <c r="F6" s="371"/>
      <c r="G6" s="372"/>
      <c r="H6" s="372"/>
      <c r="I6" s="372"/>
      <c r="J6" s="373"/>
    </row>
    <row r="7" spans="1:10" ht="15.75" customHeight="1" x14ac:dyDescent="0.3">
      <c r="A7" s="290" t="s">
        <v>135</v>
      </c>
      <c r="B7" s="364" t="s">
        <v>146</v>
      </c>
      <c r="C7" s="364"/>
      <c r="D7" s="364"/>
      <c r="E7" s="291"/>
      <c r="F7" s="336"/>
      <c r="G7" s="336"/>
      <c r="H7" s="336"/>
      <c r="I7" s="336"/>
      <c r="J7" s="337"/>
    </row>
    <row r="8" spans="1:10" x14ac:dyDescent="0.3">
      <c r="A8" s="292"/>
      <c r="B8" s="293"/>
      <c r="C8" s="293"/>
      <c r="D8" s="293"/>
      <c r="E8" s="294"/>
      <c r="F8" s="295"/>
      <c r="G8" s="295"/>
      <c r="H8" s="295"/>
      <c r="I8" s="295"/>
      <c r="J8" s="296"/>
    </row>
    <row r="9" spans="1:10" x14ac:dyDescent="0.3">
      <c r="A9" s="359" t="s">
        <v>136</v>
      </c>
      <c r="B9" s="360"/>
      <c r="C9" s="288" t="s">
        <v>65</v>
      </c>
      <c r="D9" s="288"/>
      <c r="E9" s="94"/>
      <c r="F9" s="288" t="s">
        <v>137</v>
      </c>
      <c r="G9" s="288" t="s">
        <v>179</v>
      </c>
      <c r="H9" s="288"/>
      <c r="I9" s="288"/>
      <c r="J9" s="297"/>
    </row>
    <row r="10" spans="1:10" x14ac:dyDescent="0.3">
      <c r="A10" s="361"/>
      <c r="B10" s="362"/>
      <c r="C10" s="363"/>
      <c r="D10" s="362"/>
      <c r="E10" s="94"/>
      <c r="F10" s="298"/>
      <c r="G10" s="365"/>
      <c r="H10" s="365"/>
      <c r="I10" s="288"/>
      <c r="J10" s="297"/>
    </row>
    <row r="11" spans="1:10" x14ac:dyDescent="0.3">
      <c r="A11" s="299"/>
      <c r="B11" s="300"/>
      <c r="C11" s="300"/>
      <c r="D11" s="300"/>
      <c r="E11" s="94"/>
      <c r="F11" s="288"/>
      <c r="G11" s="209"/>
      <c r="H11" s="209"/>
      <c r="I11" s="288"/>
      <c r="J11" s="297"/>
    </row>
    <row r="12" spans="1:10" x14ac:dyDescent="0.3">
      <c r="A12" s="301" t="s">
        <v>138</v>
      </c>
      <c r="B12" s="288"/>
      <c r="C12" s="288"/>
      <c r="D12" s="288"/>
      <c r="E12" s="94"/>
      <c r="F12" s="288" t="s">
        <v>180</v>
      </c>
      <c r="G12" s="288"/>
      <c r="H12" s="288"/>
      <c r="I12" s="288"/>
      <c r="J12" s="297"/>
    </row>
    <row r="13" spans="1:10" x14ac:dyDescent="0.3">
      <c r="A13" s="361"/>
      <c r="B13" s="374"/>
      <c r="C13" s="374"/>
      <c r="D13" s="362"/>
      <c r="E13" s="94"/>
      <c r="F13" s="209"/>
      <c r="G13" s="219"/>
      <c r="H13" s="288"/>
      <c r="I13" s="288"/>
      <c r="J13" s="297"/>
    </row>
    <row r="14" spans="1:10" x14ac:dyDescent="0.3">
      <c r="A14" s="299"/>
      <c r="B14" s="300"/>
      <c r="C14" s="300"/>
      <c r="D14" s="300"/>
      <c r="E14" s="375"/>
      <c r="F14" s="375"/>
      <c r="G14" s="375"/>
      <c r="H14" s="288"/>
      <c r="I14" s="288"/>
      <c r="J14" s="297"/>
    </row>
    <row r="15" spans="1:10" x14ac:dyDescent="0.3">
      <c r="A15" s="359" t="s">
        <v>181</v>
      </c>
      <c r="B15" s="360"/>
      <c r="C15" s="288" t="s">
        <v>182</v>
      </c>
      <c r="D15" s="288" t="s">
        <v>183</v>
      </c>
      <c r="E15" s="288" t="s">
        <v>184</v>
      </c>
      <c r="F15" s="75" t="s">
        <v>185</v>
      </c>
      <c r="G15" s="338" t="s">
        <v>202</v>
      </c>
      <c r="H15" s="338" t="s">
        <v>203</v>
      </c>
      <c r="I15" s="94"/>
      <c r="J15" s="297"/>
    </row>
    <row r="16" spans="1:10" x14ac:dyDescent="0.3">
      <c r="A16" s="376"/>
      <c r="B16" s="377"/>
      <c r="C16" s="302"/>
      <c r="D16" s="302"/>
      <c r="E16" s="93"/>
      <c r="F16" s="93"/>
      <c r="G16" s="339"/>
      <c r="H16" s="339"/>
      <c r="I16" s="94"/>
      <c r="J16" s="297"/>
    </row>
    <row r="17" spans="1:10" x14ac:dyDescent="0.3">
      <c r="A17" s="378"/>
      <c r="B17" s="379"/>
      <c r="C17" s="302"/>
      <c r="D17" s="302"/>
      <c r="E17" s="93"/>
      <c r="F17" s="93"/>
      <c r="G17" s="339"/>
      <c r="H17" s="339"/>
      <c r="I17" s="94"/>
      <c r="J17" s="297"/>
    </row>
    <row r="18" spans="1:10" x14ac:dyDescent="0.3">
      <c r="A18" s="380"/>
      <c r="B18" s="381"/>
      <c r="C18" s="303"/>
      <c r="D18" s="303"/>
      <c r="E18" s="93"/>
      <c r="F18" s="93"/>
      <c r="G18" s="339"/>
      <c r="H18" s="339"/>
      <c r="I18" s="94"/>
      <c r="J18" s="297"/>
    </row>
    <row r="19" spans="1:10" x14ac:dyDescent="0.3">
      <c r="A19" s="304"/>
      <c r="B19" s="305"/>
      <c r="C19" s="305"/>
      <c r="D19" s="305"/>
      <c r="E19" s="305"/>
      <c r="F19" s="305"/>
      <c r="G19" s="305"/>
      <c r="H19" s="305"/>
      <c r="I19" s="305"/>
      <c r="J19" s="306"/>
    </row>
    <row r="20" spans="1:10" x14ac:dyDescent="0.3">
      <c r="A20" s="382" t="s">
        <v>186</v>
      </c>
      <c r="B20" s="383"/>
      <c r="C20" s="383"/>
      <c r="D20" s="383"/>
      <c r="E20" s="383"/>
      <c r="F20" s="288"/>
      <c r="G20" s="288"/>
      <c r="H20" s="72"/>
      <c r="I20" s="288"/>
      <c r="J20" s="297"/>
    </row>
    <row r="21" spans="1:10" x14ac:dyDescent="0.3">
      <c r="A21" s="384"/>
      <c r="B21" s="385"/>
      <c r="C21" s="385"/>
      <c r="D21" s="385"/>
      <c r="E21" s="385"/>
      <c r="F21" s="385"/>
      <c r="G21" s="385"/>
      <c r="H21" s="385"/>
      <c r="I21" s="386"/>
      <c r="J21" s="307"/>
    </row>
    <row r="22" spans="1:10" x14ac:dyDescent="0.3">
      <c r="A22" s="387"/>
      <c r="B22" s="388"/>
      <c r="C22" s="388"/>
      <c r="D22" s="388"/>
      <c r="E22" s="388"/>
      <c r="F22" s="388"/>
      <c r="G22" s="388"/>
      <c r="H22" s="388"/>
      <c r="I22" s="389"/>
      <c r="J22" s="307"/>
    </row>
    <row r="23" spans="1:10" x14ac:dyDescent="0.3">
      <c r="A23" s="390"/>
      <c r="B23" s="391"/>
      <c r="C23" s="391"/>
      <c r="D23" s="391"/>
      <c r="E23" s="391"/>
      <c r="F23" s="391"/>
      <c r="G23" s="391"/>
      <c r="H23" s="391"/>
      <c r="I23" s="392"/>
      <c r="J23" s="307"/>
    </row>
    <row r="24" spans="1:10" x14ac:dyDescent="0.3">
      <c r="A24" s="301"/>
      <c r="B24" s="73"/>
      <c r="C24" s="74"/>
      <c r="D24" s="74"/>
      <c r="E24" s="74"/>
      <c r="F24" s="74"/>
      <c r="G24" s="74"/>
      <c r="H24" s="74"/>
      <c r="I24" s="210"/>
      <c r="J24" s="307"/>
    </row>
    <row r="25" spans="1:10" x14ac:dyDescent="0.3">
      <c r="A25" s="393" t="s">
        <v>66</v>
      </c>
      <c r="B25" s="394"/>
      <c r="C25" s="394"/>
      <c r="D25" s="289"/>
      <c r="E25" s="94"/>
      <c r="F25" s="289"/>
      <c r="G25" s="289"/>
      <c r="H25" s="289"/>
      <c r="I25" s="289"/>
      <c r="J25" s="308"/>
    </row>
    <row r="26" spans="1:10" x14ac:dyDescent="0.3">
      <c r="A26" s="309" t="s">
        <v>139</v>
      </c>
      <c r="B26" s="289"/>
      <c r="C26" s="289" t="s">
        <v>140</v>
      </c>
      <c r="D26" s="289"/>
      <c r="E26" s="289" t="s">
        <v>141</v>
      </c>
      <c r="F26" s="289"/>
      <c r="G26" s="289"/>
      <c r="H26" s="289"/>
      <c r="I26" s="289"/>
      <c r="J26" s="308"/>
    </row>
    <row r="27" spans="1:10" x14ac:dyDescent="0.3">
      <c r="A27" s="310"/>
      <c r="B27" s="289"/>
      <c r="C27" s="218"/>
      <c r="D27" s="289"/>
      <c r="E27" s="395"/>
      <c r="F27" s="351"/>
      <c r="G27" s="289"/>
      <c r="H27" s="289"/>
      <c r="I27" s="289"/>
      <c r="J27" s="308"/>
    </row>
    <row r="28" spans="1:10" x14ac:dyDescent="0.3">
      <c r="A28" s="309"/>
      <c r="B28" s="289"/>
      <c r="C28" s="289"/>
      <c r="D28" s="289"/>
      <c r="E28" s="289"/>
      <c r="F28" s="289"/>
      <c r="G28" s="289"/>
      <c r="H28" s="289"/>
      <c r="I28" s="289"/>
      <c r="J28" s="308"/>
    </row>
    <row r="29" spans="1:10" x14ac:dyDescent="0.3">
      <c r="A29" s="398" t="s">
        <v>142</v>
      </c>
      <c r="B29" s="399"/>
      <c r="C29" s="399"/>
      <c r="D29" s="289"/>
      <c r="E29" s="289"/>
      <c r="F29" s="289"/>
      <c r="G29" s="289"/>
      <c r="H29" s="289"/>
      <c r="I29" s="289"/>
      <c r="J29" s="308"/>
    </row>
    <row r="30" spans="1:10" x14ac:dyDescent="0.3">
      <c r="A30" s="400"/>
      <c r="B30" s="401"/>
      <c r="C30" s="401"/>
      <c r="D30" s="401"/>
      <c r="E30" s="401"/>
      <c r="F30" s="401"/>
      <c r="G30" s="401"/>
      <c r="H30" s="401"/>
      <c r="I30" s="402"/>
      <c r="J30" s="308"/>
    </row>
    <row r="31" spans="1:10" x14ac:dyDescent="0.3">
      <c r="A31" s="403"/>
      <c r="B31" s="404"/>
      <c r="C31" s="404"/>
      <c r="D31" s="404"/>
      <c r="E31" s="404"/>
      <c r="F31" s="404"/>
      <c r="G31" s="404"/>
      <c r="H31" s="404"/>
      <c r="I31" s="405"/>
      <c r="J31" s="308"/>
    </row>
    <row r="32" spans="1:10" x14ac:dyDescent="0.3">
      <c r="A32" s="406"/>
      <c r="B32" s="407"/>
      <c r="C32" s="407"/>
      <c r="D32" s="407"/>
      <c r="E32" s="407"/>
      <c r="F32" s="407"/>
      <c r="G32" s="407"/>
      <c r="H32" s="407"/>
      <c r="I32" s="408"/>
      <c r="J32" s="308"/>
    </row>
    <row r="33" spans="1:10" x14ac:dyDescent="0.3">
      <c r="A33" s="309"/>
      <c r="B33" s="289"/>
      <c r="C33" s="289"/>
      <c r="D33" s="289"/>
      <c r="E33" s="289"/>
      <c r="F33" s="289"/>
      <c r="G33" s="289"/>
      <c r="H33" s="289"/>
      <c r="I33" s="289"/>
      <c r="J33" s="308"/>
    </row>
    <row r="34" spans="1:10" x14ac:dyDescent="0.3">
      <c r="A34" s="398" t="s">
        <v>144</v>
      </c>
      <c r="B34" s="399"/>
      <c r="C34" s="399"/>
      <c r="D34" s="399"/>
      <c r="E34" s="289" t="s">
        <v>145</v>
      </c>
      <c r="F34" s="289"/>
      <c r="G34" s="289"/>
      <c r="H34" s="289"/>
      <c r="I34" s="289"/>
      <c r="J34" s="308"/>
    </row>
    <row r="35" spans="1:10" x14ac:dyDescent="0.3">
      <c r="A35" s="349"/>
      <c r="B35" s="350"/>
      <c r="C35" s="351"/>
      <c r="D35" s="289"/>
      <c r="E35" s="218"/>
      <c r="F35" s="289"/>
      <c r="G35" s="289"/>
      <c r="H35" s="289"/>
      <c r="I35" s="289"/>
      <c r="J35" s="308"/>
    </row>
    <row r="36" spans="1:10" x14ac:dyDescent="0.3">
      <c r="A36" s="309"/>
      <c r="B36" s="289"/>
      <c r="C36" s="289"/>
      <c r="D36" s="289"/>
      <c r="E36" s="289"/>
      <c r="F36" s="289"/>
      <c r="G36" s="289"/>
      <c r="H36" s="289"/>
      <c r="I36" s="289"/>
      <c r="J36" s="308"/>
    </row>
    <row r="37" spans="1:10" x14ac:dyDescent="0.3">
      <c r="A37" s="301" t="s">
        <v>143</v>
      </c>
      <c r="B37" s="288"/>
      <c r="C37" s="289"/>
      <c r="D37" s="289"/>
      <c r="E37" s="289" t="s">
        <v>159</v>
      </c>
      <c r="F37" s="289"/>
      <c r="G37" s="289"/>
      <c r="H37" s="289"/>
      <c r="I37" s="289"/>
      <c r="J37" s="308"/>
    </row>
    <row r="38" spans="1:10" x14ac:dyDescent="0.3">
      <c r="A38" s="361"/>
      <c r="B38" s="374"/>
      <c r="C38" s="362"/>
      <c r="D38" s="94"/>
      <c r="E38" s="363"/>
      <c r="F38" s="362"/>
      <c r="G38" s="94"/>
      <c r="H38" s="94"/>
      <c r="I38" s="94"/>
      <c r="J38" s="297"/>
    </row>
    <row r="39" spans="1:10" ht="15" thickBot="1" x14ac:dyDescent="0.35">
      <c r="A39" s="311"/>
      <c r="B39" s="75"/>
      <c r="C39" s="75"/>
      <c r="D39" s="75"/>
      <c r="E39" s="75"/>
      <c r="F39" s="75"/>
      <c r="G39" s="75"/>
      <c r="H39" s="75"/>
      <c r="I39" s="75"/>
      <c r="J39" s="312"/>
    </row>
    <row r="40" spans="1:10" ht="15" thickBot="1" x14ac:dyDescent="0.35">
      <c r="A40" s="313" t="s">
        <v>147</v>
      </c>
      <c r="B40" s="344" t="s">
        <v>213</v>
      </c>
      <c r="C40" s="344"/>
      <c r="D40" s="216"/>
      <c r="E40" s="216"/>
      <c r="F40" s="216"/>
      <c r="G40" s="216"/>
      <c r="H40" s="216"/>
      <c r="I40" s="216"/>
      <c r="J40" s="314"/>
    </row>
    <row r="41" spans="1:10" x14ac:dyDescent="0.3">
      <c r="A41" s="315"/>
      <c r="B41" s="76"/>
      <c r="C41" s="76"/>
      <c r="D41" s="76"/>
      <c r="E41" s="76"/>
      <c r="F41" s="76"/>
      <c r="G41" s="76"/>
      <c r="H41" s="76"/>
      <c r="I41" s="76"/>
      <c r="J41" s="316"/>
    </row>
    <row r="42" spans="1:10" x14ac:dyDescent="0.3">
      <c r="A42" s="317" t="s">
        <v>1</v>
      </c>
      <c r="B42" s="77" t="s">
        <v>41</v>
      </c>
      <c r="C42" s="78" t="s">
        <v>42</v>
      </c>
      <c r="D42" s="347" t="s">
        <v>2</v>
      </c>
      <c r="E42" s="348"/>
      <c r="F42" s="79" t="s">
        <v>3</v>
      </c>
      <c r="G42" s="80" t="s">
        <v>4</v>
      </c>
      <c r="H42" s="80" t="s">
        <v>5</v>
      </c>
      <c r="I42" s="211" t="s">
        <v>6</v>
      </c>
      <c r="J42" s="318"/>
    </row>
    <row r="43" spans="1:10" x14ac:dyDescent="0.3">
      <c r="A43" s="319"/>
      <c r="B43" s="54"/>
      <c r="C43" s="81"/>
      <c r="D43" s="356">
        <f>C16</f>
        <v>0</v>
      </c>
      <c r="E43" s="357"/>
      <c r="F43" s="55">
        <f>A16</f>
        <v>0</v>
      </c>
      <c r="G43" s="56"/>
      <c r="H43" s="79">
        <f>G43*0.12</f>
        <v>0</v>
      </c>
      <c r="I43" s="79">
        <f t="shared" ref="I43:I50" si="0">G43+H43</f>
        <v>0</v>
      </c>
      <c r="J43" s="320"/>
    </row>
    <row r="44" spans="1:10" x14ac:dyDescent="0.3">
      <c r="A44" s="319"/>
      <c r="B44" s="57"/>
      <c r="C44" s="82"/>
      <c r="D44" s="356">
        <f>C17</f>
        <v>0</v>
      </c>
      <c r="E44" s="357"/>
      <c r="F44" s="55">
        <f>A17</f>
        <v>0</v>
      </c>
      <c r="G44" s="56"/>
      <c r="H44" s="79">
        <f>G44*0.12</f>
        <v>0</v>
      </c>
      <c r="I44" s="79">
        <f t="shared" si="0"/>
        <v>0</v>
      </c>
      <c r="J44" s="320"/>
    </row>
    <row r="45" spans="1:10" x14ac:dyDescent="0.3">
      <c r="A45" s="319"/>
      <c r="B45" s="57"/>
      <c r="C45" s="82"/>
      <c r="D45" s="356">
        <f>C18</f>
        <v>0</v>
      </c>
      <c r="E45" s="357"/>
      <c r="F45" s="55">
        <f>A18</f>
        <v>0</v>
      </c>
      <c r="G45" s="56"/>
      <c r="H45" s="79">
        <f t="shared" ref="H45:H50" si="1">G45*0.12</f>
        <v>0</v>
      </c>
      <c r="I45" s="79">
        <f t="shared" si="0"/>
        <v>0</v>
      </c>
      <c r="J45" s="320"/>
    </row>
    <row r="46" spans="1:10" x14ac:dyDescent="0.3">
      <c r="A46" s="319"/>
      <c r="B46" s="54"/>
      <c r="C46" s="82"/>
      <c r="D46" s="356"/>
      <c r="E46" s="357"/>
      <c r="F46" s="55"/>
      <c r="G46" s="56"/>
      <c r="H46" s="79">
        <f t="shared" si="1"/>
        <v>0</v>
      </c>
      <c r="I46" s="79">
        <f t="shared" si="0"/>
        <v>0</v>
      </c>
      <c r="J46" s="320"/>
    </row>
    <row r="47" spans="1:10" x14ac:dyDescent="0.3">
      <c r="A47" s="319"/>
      <c r="B47" s="57"/>
      <c r="C47" s="82"/>
      <c r="D47" s="356"/>
      <c r="E47" s="357"/>
      <c r="F47" s="55"/>
      <c r="G47" s="56"/>
      <c r="H47" s="79">
        <f t="shared" si="1"/>
        <v>0</v>
      </c>
      <c r="I47" s="79">
        <f t="shared" si="0"/>
        <v>0</v>
      </c>
      <c r="J47" s="320"/>
    </row>
    <row r="48" spans="1:10" x14ac:dyDescent="0.3">
      <c r="A48" s="319"/>
      <c r="B48" s="57"/>
      <c r="C48" s="82"/>
      <c r="D48" s="356"/>
      <c r="E48" s="357"/>
      <c r="F48" s="55"/>
      <c r="G48" s="56"/>
      <c r="H48" s="79">
        <f t="shared" si="1"/>
        <v>0</v>
      </c>
      <c r="I48" s="79">
        <f t="shared" si="0"/>
        <v>0</v>
      </c>
      <c r="J48" s="320"/>
    </row>
    <row r="49" spans="1:10" x14ac:dyDescent="0.3">
      <c r="A49" s="319"/>
      <c r="B49" s="57"/>
      <c r="C49" s="82"/>
      <c r="D49" s="356"/>
      <c r="E49" s="357"/>
      <c r="F49" s="55"/>
      <c r="G49" s="56"/>
      <c r="H49" s="79">
        <f t="shared" si="1"/>
        <v>0</v>
      </c>
      <c r="I49" s="79">
        <f>G49+H49</f>
        <v>0</v>
      </c>
      <c r="J49" s="320"/>
    </row>
    <row r="50" spans="1:10" x14ac:dyDescent="0.3">
      <c r="A50" s="319"/>
      <c r="B50" s="57"/>
      <c r="C50" s="82"/>
      <c r="D50" s="356"/>
      <c r="E50" s="357"/>
      <c r="F50" s="55"/>
      <c r="G50" s="56"/>
      <c r="H50" s="79">
        <f t="shared" si="1"/>
        <v>0</v>
      </c>
      <c r="I50" s="79">
        <f t="shared" si="0"/>
        <v>0</v>
      </c>
      <c r="J50" s="320"/>
    </row>
    <row r="51" spans="1:10" x14ac:dyDescent="0.3">
      <c r="A51" s="321"/>
      <c r="B51" s="83"/>
      <c r="C51" s="84"/>
      <c r="D51" s="85"/>
      <c r="E51" s="84"/>
      <c r="F51" s="86" t="s">
        <v>7</v>
      </c>
      <c r="G51" s="86">
        <f>SUM(G43:G50)</f>
        <v>0</v>
      </c>
      <c r="H51" s="86">
        <f>SUM(H43:H50)</f>
        <v>0</v>
      </c>
      <c r="I51" s="86">
        <f>SUM(I43:I50)</f>
        <v>0</v>
      </c>
      <c r="J51" s="322"/>
    </row>
    <row r="52" spans="1:10" x14ac:dyDescent="0.3">
      <c r="A52" s="311"/>
      <c r="B52" s="87"/>
      <c r="C52" s="88"/>
      <c r="D52" s="75"/>
      <c r="E52" s="87"/>
      <c r="F52" s="88"/>
      <c r="G52" s="89"/>
      <c r="H52" s="87"/>
      <c r="I52" s="88"/>
      <c r="J52" s="323"/>
    </row>
    <row r="53" spans="1:10" x14ac:dyDescent="0.3">
      <c r="A53" s="324" t="s">
        <v>8</v>
      </c>
      <c r="B53" s="87"/>
      <c r="C53" s="88"/>
      <c r="D53" s="75"/>
      <c r="E53" s="87"/>
      <c r="F53" s="88"/>
      <c r="G53" s="75"/>
      <c r="H53" s="87"/>
      <c r="I53" s="88"/>
      <c r="J53" s="323"/>
    </row>
    <row r="54" spans="1:10" x14ac:dyDescent="0.3">
      <c r="A54" s="311"/>
      <c r="B54" s="414"/>
      <c r="C54" s="415"/>
      <c r="D54" s="415"/>
      <c r="E54" s="415"/>
      <c r="F54" s="415"/>
      <c r="G54" s="415"/>
      <c r="H54" s="416"/>
      <c r="I54" s="212"/>
      <c r="J54" s="325"/>
    </row>
    <row r="55" spans="1:10" x14ac:dyDescent="0.3">
      <c r="A55" s="324"/>
      <c r="B55" s="417"/>
      <c r="C55" s="418"/>
      <c r="D55" s="418"/>
      <c r="E55" s="418"/>
      <c r="F55" s="418"/>
      <c r="G55" s="418"/>
      <c r="H55" s="419"/>
      <c r="I55" s="90"/>
      <c r="J55" s="326"/>
    </row>
    <row r="56" spans="1:10" x14ac:dyDescent="0.3">
      <c r="A56" s="311"/>
      <c r="B56" s="90"/>
      <c r="C56" s="90"/>
      <c r="D56" s="90"/>
      <c r="E56" s="90"/>
      <c r="F56" s="90"/>
      <c r="G56" s="90"/>
      <c r="H56" s="90"/>
      <c r="I56" s="90"/>
      <c r="J56" s="326"/>
    </row>
    <row r="57" spans="1:10" ht="15.6" x14ac:dyDescent="0.3">
      <c r="A57" s="327"/>
      <c r="B57" s="75"/>
      <c r="C57" s="75"/>
      <c r="D57" s="75"/>
      <c r="E57" s="75"/>
      <c r="F57" s="75"/>
      <c r="G57" s="75"/>
      <c r="H57" s="75"/>
      <c r="I57" s="75"/>
      <c r="J57" s="312"/>
    </row>
    <row r="58" spans="1:10" x14ac:dyDescent="0.3">
      <c r="A58" s="311" t="s">
        <v>12</v>
      </c>
      <c r="B58" s="75"/>
      <c r="C58" s="352"/>
      <c r="D58" s="353"/>
      <c r="E58" s="354"/>
      <c r="F58" s="87" t="s">
        <v>187</v>
      </c>
      <c r="G58" s="5"/>
      <c r="H58" s="75"/>
      <c r="I58" s="75"/>
      <c r="J58" s="312"/>
    </row>
    <row r="59" spans="1:10" ht="15" thickBot="1" x14ac:dyDescent="0.35">
      <c r="A59" s="311"/>
      <c r="B59" s="75"/>
      <c r="C59" s="213"/>
      <c r="D59" s="213"/>
      <c r="E59" s="214"/>
      <c r="F59" s="87"/>
      <c r="G59" s="215"/>
      <c r="H59" s="75"/>
      <c r="I59" s="75"/>
      <c r="J59" s="312"/>
    </row>
    <row r="60" spans="1:10" ht="15" thickBot="1" x14ac:dyDescent="0.35">
      <c r="A60" s="313" t="s">
        <v>148</v>
      </c>
      <c r="B60" s="355" t="s">
        <v>149</v>
      </c>
      <c r="C60" s="355"/>
      <c r="D60" s="216"/>
      <c r="E60" s="216"/>
      <c r="F60" s="216"/>
      <c r="G60" s="216"/>
      <c r="H60" s="216"/>
      <c r="I60" s="216"/>
      <c r="J60" s="314"/>
    </row>
    <row r="61" spans="1:10" ht="14.25" customHeight="1" x14ac:dyDescent="0.3">
      <c r="A61" s="311"/>
      <c r="B61" s="75"/>
      <c r="C61" s="213"/>
      <c r="D61" s="213"/>
      <c r="E61" s="90"/>
      <c r="F61" s="87"/>
      <c r="G61" s="87"/>
      <c r="H61" s="75"/>
      <c r="I61" s="75"/>
      <c r="J61" s="312"/>
    </row>
    <row r="62" spans="1:10" x14ac:dyDescent="0.3">
      <c r="A62" s="409"/>
      <c r="B62" s="410"/>
      <c r="C62" s="411"/>
      <c r="D62" s="94"/>
      <c r="E62" s="412"/>
      <c r="F62" s="412"/>
      <c r="G62" s="413"/>
      <c r="H62" s="288"/>
      <c r="I62" s="93"/>
      <c r="J62" s="297"/>
    </row>
    <row r="63" spans="1:10" x14ac:dyDescent="0.3">
      <c r="A63" s="301" t="s">
        <v>151</v>
      </c>
      <c r="B63" s="288"/>
      <c r="C63" s="288"/>
      <c r="D63" s="288"/>
      <c r="E63" s="288" t="s">
        <v>9</v>
      </c>
      <c r="F63" s="288"/>
      <c r="G63" s="288"/>
      <c r="H63" s="288"/>
      <c r="I63" s="288" t="s">
        <v>10</v>
      </c>
      <c r="J63" s="297"/>
    </row>
    <row r="64" spans="1:10" x14ac:dyDescent="0.3">
      <c r="A64" s="301"/>
      <c r="B64" s="288"/>
      <c r="C64" s="288"/>
      <c r="D64" s="288"/>
      <c r="E64" s="288"/>
      <c r="F64" s="288"/>
      <c r="G64" s="288"/>
      <c r="H64" s="288"/>
      <c r="I64" s="288"/>
      <c r="J64" s="297"/>
    </row>
    <row r="65" spans="1:10" x14ac:dyDescent="0.3">
      <c r="A65" s="409">
        <f>E38</f>
        <v>0</v>
      </c>
      <c r="B65" s="410"/>
      <c r="C65" s="411"/>
      <c r="D65" s="288"/>
      <c r="E65" s="412"/>
      <c r="F65" s="412"/>
      <c r="G65" s="413"/>
      <c r="H65" s="288"/>
      <c r="I65" s="93"/>
      <c r="J65" s="297"/>
    </row>
    <row r="66" spans="1:10" x14ac:dyDescent="0.3">
      <c r="A66" s="301" t="s">
        <v>198</v>
      </c>
      <c r="B66" s="288"/>
      <c r="C66" s="288"/>
      <c r="D66" s="288"/>
      <c r="E66" s="288" t="s">
        <v>9</v>
      </c>
      <c r="F66" s="288"/>
      <c r="G66" s="288"/>
      <c r="H66" s="288"/>
      <c r="I66" s="288" t="s">
        <v>10</v>
      </c>
      <c r="J66" s="312"/>
    </row>
    <row r="67" spans="1:10" x14ac:dyDescent="0.3">
      <c r="A67" s="332"/>
      <c r="B67" s="333"/>
      <c r="C67" s="333"/>
      <c r="D67" s="333"/>
      <c r="E67" s="333"/>
      <c r="F67" s="333"/>
      <c r="G67" s="333"/>
      <c r="H67" s="333"/>
      <c r="I67" s="333"/>
      <c r="J67" s="312"/>
    </row>
    <row r="68" spans="1:10" ht="15" thickBot="1" x14ac:dyDescent="0.35">
      <c r="A68" s="301"/>
      <c r="B68" s="288"/>
      <c r="C68" s="288"/>
      <c r="D68" s="288"/>
      <c r="E68" s="288"/>
      <c r="F68" s="288"/>
      <c r="G68" s="288"/>
      <c r="H68" s="288"/>
      <c r="I68" s="288"/>
      <c r="J68" s="328"/>
    </row>
    <row r="69" spans="1:10" ht="15.6" x14ac:dyDescent="0.3">
      <c r="A69" s="329" t="s">
        <v>11</v>
      </c>
      <c r="B69" s="330"/>
      <c r="C69" s="330"/>
      <c r="D69" s="330"/>
      <c r="E69" s="330"/>
      <c r="F69" s="330"/>
      <c r="G69" s="330"/>
      <c r="H69" s="330"/>
      <c r="I69" s="330"/>
      <c r="J69" s="331"/>
    </row>
    <row r="70" spans="1:10" ht="15.6" x14ac:dyDescent="0.3">
      <c r="A70" s="217"/>
      <c r="B70" s="75"/>
      <c r="C70" s="75"/>
      <c r="D70" s="75"/>
      <c r="E70" s="75"/>
      <c r="F70" s="75"/>
      <c r="G70" s="75"/>
      <c r="H70" s="75"/>
      <c r="I70" s="75"/>
      <c r="J70" s="75"/>
    </row>
    <row r="71" spans="1:10" ht="15.6" x14ac:dyDescent="0.3">
      <c r="A71" s="396" t="s">
        <v>208</v>
      </c>
      <c r="B71" s="396"/>
      <c r="C71" s="396"/>
      <c r="D71" s="396"/>
      <c r="E71" s="396"/>
      <c r="F71" s="396"/>
      <c r="G71" s="396"/>
      <c r="H71" s="396"/>
      <c r="I71" s="397"/>
      <c r="J71" s="90"/>
    </row>
    <row r="72" spans="1:10" x14ac:dyDescent="0.3">
      <c r="A72" s="75"/>
      <c r="B72" s="75"/>
      <c r="C72" s="75"/>
      <c r="D72" s="75"/>
      <c r="E72" s="75"/>
      <c r="F72" s="75"/>
      <c r="G72" s="75"/>
      <c r="H72" s="75"/>
      <c r="I72" s="75"/>
      <c r="J72" s="75"/>
    </row>
    <row r="73" spans="1:10" x14ac:dyDescent="0.3">
      <c r="A73" s="75" t="s">
        <v>13</v>
      </c>
      <c r="B73" s="256"/>
      <c r="C73" s="75"/>
      <c r="D73" s="91"/>
      <c r="E73" s="91"/>
      <c r="F73" s="92" t="s">
        <v>14</v>
      </c>
      <c r="G73" s="87"/>
      <c r="H73" s="75"/>
      <c r="I73" s="75"/>
      <c r="J73" s="75"/>
    </row>
    <row r="74" spans="1:10" x14ac:dyDescent="0.3">
      <c r="A74" s="75" t="s">
        <v>16</v>
      </c>
      <c r="B74" s="75"/>
      <c r="C74" s="75"/>
      <c r="D74" s="91"/>
      <c r="E74" s="91"/>
      <c r="F74" s="92" t="s">
        <v>17</v>
      </c>
      <c r="G74" s="87" t="s">
        <v>18</v>
      </c>
      <c r="H74" s="75" t="s">
        <v>15</v>
      </c>
      <c r="I74" s="75"/>
      <c r="J74" s="75"/>
    </row>
    <row r="75" spans="1:10" x14ac:dyDescent="0.3">
      <c r="A75" s="75" t="s">
        <v>150</v>
      </c>
      <c r="B75" s="75"/>
      <c r="C75" s="75"/>
      <c r="D75" s="91"/>
      <c r="E75" s="91"/>
      <c r="F75" s="92" t="s">
        <v>19</v>
      </c>
      <c r="G75" s="87"/>
      <c r="H75" s="75"/>
      <c r="I75" s="75"/>
      <c r="J75" s="75"/>
    </row>
    <row r="76" spans="1:10" x14ac:dyDescent="0.3">
      <c r="A76" s="75"/>
      <c r="B76" s="75"/>
      <c r="C76" s="75"/>
      <c r="D76" s="91"/>
      <c r="E76" s="91"/>
      <c r="F76" s="92"/>
      <c r="G76" s="87"/>
      <c r="H76" s="75"/>
      <c r="I76" s="75"/>
      <c r="J76" s="75"/>
    </row>
    <row r="77" spans="1:10" x14ac:dyDescent="0.3">
      <c r="A77" s="281"/>
      <c r="B77" s="282"/>
      <c r="C77" s="282"/>
      <c r="D77" s="283"/>
      <c r="E77" s="75"/>
      <c r="F77" s="281"/>
      <c r="G77" s="282"/>
      <c r="H77" s="283"/>
      <c r="I77" s="75"/>
      <c r="J77" s="75"/>
    </row>
    <row r="78" spans="1:10" x14ac:dyDescent="0.3">
      <c r="A78" s="75" t="s">
        <v>163</v>
      </c>
      <c r="B78" s="75"/>
      <c r="C78" s="75"/>
      <c r="D78" s="75" t="s">
        <v>10</v>
      </c>
      <c r="F78" s="92" t="s">
        <v>164</v>
      </c>
      <c r="G78" s="75"/>
      <c r="H78" s="75" t="s">
        <v>10</v>
      </c>
      <c r="I78" s="75"/>
      <c r="J78" s="75"/>
    </row>
    <row r="79" spans="1:10" x14ac:dyDescent="0.3">
      <c r="A79" s="75"/>
      <c r="B79" s="75"/>
      <c r="C79" s="75"/>
      <c r="D79" s="75"/>
      <c r="G79" s="75"/>
      <c r="H79" s="75"/>
      <c r="I79" s="75"/>
      <c r="J79" s="75"/>
    </row>
    <row r="80" spans="1:10" x14ac:dyDescent="0.3">
      <c r="A80" s="262" t="s">
        <v>160</v>
      </c>
      <c r="B80" s="263"/>
      <c r="C80" s="263"/>
      <c r="D80" s="264"/>
      <c r="G80" s="94"/>
      <c r="H80" s="75"/>
      <c r="I80" s="75"/>
      <c r="J80" s="75"/>
    </row>
    <row r="81" spans="1:10" x14ac:dyDescent="0.3">
      <c r="A81" s="260"/>
      <c r="B81" s="259"/>
      <c r="C81" s="259"/>
      <c r="D81" s="261"/>
      <c r="G81" s="94"/>
      <c r="H81" s="75"/>
      <c r="I81" s="75"/>
      <c r="J81" s="75"/>
    </row>
    <row r="82" spans="1:10" x14ac:dyDescent="0.3">
      <c r="D82" s="94"/>
      <c r="E82" s="94"/>
      <c r="F82" s="94"/>
      <c r="G82" s="94"/>
      <c r="H82" s="75"/>
      <c r="I82" s="91"/>
      <c r="J82" s="75"/>
    </row>
    <row r="83" spans="1:10" x14ac:dyDescent="0.3">
      <c r="H83" s="75"/>
      <c r="I83" s="75"/>
      <c r="J83" s="75"/>
    </row>
    <row r="84" spans="1:10" x14ac:dyDescent="0.3">
      <c r="H84" s="75"/>
      <c r="I84" s="75"/>
      <c r="J84" s="75"/>
    </row>
  </sheetData>
  <sheetProtection selectLockedCells="1"/>
  <mergeCells count="41">
    <mergeCell ref="A71:I71"/>
    <mergeCell ref="A29:C29"/>
    <mergeCell ref="A30:I32"/>
    <mergeCell ref="A34:D34"/>
    <mergeCell ref="A38:C38"/>
    <mergeCell ref="E38:F38"/>
    <mergeCell ref="D46:E46"/>
    <mergeCell ref="D47:E47"/>
    <mergeCell ref="A62:C62"/>
    <mergeCell ref="E62:G62"/>
    <mergeCell ref="D48:E48"/>
    <mergeCell ref="D49:E49"/>
    <mergeCell ref="D50:E50"/>
    <mergeCell ref="B54:H55"/>
    <mergeCell ref="A65:C65"/>
    <mergeCell ref="E65:G65"/>
    <mergeCell ref="A18:B18"/>
    <mergeCell ref="A20:E20"/>
    <mergeCell ref="A21:I23"/>
    <mergeCell ref="A25:C25"/>
    <mergeCell ref="E27:F27"/>
    <mergeCell ref="A13:D13"/>
    <mergeCell ref="E14:G14"/>
    <mergeCell ref="A15:B15"/>
    <mergeCell ref="A16:B16"/>
    <mergeCell ref="A17:B17"/>
    <mergeCell ref="A1:I1"/>
    <mergeCell ref="A9:B9"/>
    <mergeCell ref="A10:B10"/>
    <mergeCell ref="C10:D10"/>
    <mergeCell ref="B7:D7"/>
    <mergeCell ref="G10:H10"/>
    <mergeCell ref="A5:E6"/>
    <mergeCell ref="F5:J6"/>
    <mergeCell ref="D42:E42"/>
    <mergeCell ref="A35:C35"/>
    <mergeCell ref="C58:E58"/>
    <mergeCell ref="B60:C60"/>
    <mergeCell ref="D43:E43"/>
    <mergeCell ref="D44:E44"/>
    <mergeCell ref="D45:E45"/>
  </mergeCells>
  <conditionalFormatting sqref="A9 J21:XFD23 A12:D12 F9:H9 C9:D9 K62:XFD62 K65:XFD65 F12:H12 H13:H14 A7:B8 J38:XFD38 D65:I65 E62:I62 A82:G1048576 G80:G81 A78:D81 F78 E16:F18 J15:XFD18 F13 C15:C18 A15:A18 A1:XFD4 A24:XFD24 F20:XFD20 A63:XFD64 I9:XFD14 E7:XFD8 A39:XFD39 A41:XFD59 A61:XFD61 H80:XFD1048576 A66:XFD66 G78:XFD79 F15 K19:XFD19 A20:A21 F10:F11 A68:XFD77 A5 F5 K5:XFD6">
    <cfRule type="expression" dxfId="3" priority="5">
      <formula>CELL("protect",A1)=0</formula>
    </cfRule>
  </conditionalFormatting>
  <conditionalFormatting sqref="A37:B37">
    <cfRule type="expression" dxfId="2" priority="4">
      <formula>CELL("protect",A37)=0</formula>
    </cfRule>
  </conditionalFormatting>
  <conditionalFormatting sqref="D15:E15">
    <cfRule type="expression" dxfId="1" priority="3">
      <formula>CELL("protect",D15)=0</formula>
    </cfRule>
  </conditionalFormatting>
  <conditionalFormatting sqref="A67:XFD67">
    <cfRule type="expression" dxfId="0" priority="2">
      <formula>CELL("protect",A67)=0</formula>
    </cfRule>
  </conditionalFormatting>
  <pageMargins left="0.7" right="0.7" top="0.75" bottom="0.75" header="0.3" footer="0.3"/>
  <pageSetup scale="56" orientation="portrait" r:id="rId1"/>
  <headerFooter>
    <oddFooter>&amp;RRev. 7/1/17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zoomScale="115" zoomScaleNormal="115" workbookViewId="0">
      <selection activeCell="A3" sqref="A3:C3"/>
    </sheetView>
  </sheetViews>
  <sheetFormatPr defaultColWidth="9.109375" defaultRowHeight="14.4" x14ac:dyDescent="0.3"/>
  <cols>
    <col min="1" max="1" width="26.5546875" style="6" bestFit="1" customWidth="1"/>
    <col min="2" max="2" width="7.6640625" style="6" customWidth="1"/>
    <col min="3" max="3" width="16.33203125" style="6" customWidth="1"/>
    <col min="4" max="4" width="12.6640625" style="6" customWidth="1"/>
    <col min="5" max="5" width="8.33203125" style="6" bestFit="1" customWidth="1"/>
    <col min="6" max="6" width="17.33203125" style="6" customWidth="1"/>
    <col min="7" max="13" width="9.109375" style="6"/>
    <col min="14" max="14" width="25.6640625" style="6" bestFit="1" customWidth="1"/>
    <col min="15" max="16384" width="9.109375" style="6"/>
  </cols>
  <sheetData>
    <row r="1" spans="1:12" x14ac:dyDescent="0.3">
      <c r="A1" s="9" t="s">
        <v>20</v>
      </c>
      <c r="B1" s="9"/>
      <c r="C1" s="9"/>
      <c r="D1" s="9"/>
      <c r="E1" s="9"/>
      <c r="F1" s="9"/>
    </row>
    <row r="2" spans="1:12" x14ac:dyDescent="0.3">
      <c r="A2" s="10" t="s">
        <v>21</v>
      </c>
      <c r="B2" s="10"/>
      <c r="C2" s="11"/>
      <c r="D2" s="424" t="s">
        <v>22</v>
      </c>
      <c r="E2" s="425"/>
      <c r="F2" s="58">
        <f>'Employment Authorization Form'!A27</f>
        <v>0</v>
      </c>
    </row>
    <row r="3" spans="1:12" x14ac:dyDescent="0.3">
      <c r="A3" s="426" t="str">
        <f>'Employment Authorization Form'!A10&amp;", "&amp;'Employment Authorization Form'!C10</f>
        <v xml:space="preserve">, </v>
      </c>
      <c r="B3" s="427"/>
      <c r="C3" s="428"/>
      <c r="D3" s="429" t="s">
        <v>23</v>
      </c>
      <c r="E3" s="425"/>
      <c r="F3" s="58">
        <f>'Employment Authorization Form'!C27</f>
        <v>0</v>
      </c>
    </row>
    <row r="4" spans="1:12" x14ac:dyDescent="0.3">
      <c r="A4" s="12"/>
      <c r="B4" s="12"/>
      <c r="C4" s="13"/>
      <c r="D4" s="424" t="s">
        <v>24</v>
      </c>
      <c r="E4" s="425"/>
      <c r="F4" s="59">
        <f>'Employment Authorization Form'!C16</f>
        <v>0</v>
      </c>
    </row>
    <row r="5" spans="1:12" x14ac:dyDescent="0.3">
      <c r="A5" s="12"/>
      <c r="B5" s="12"/>
      <c r="C5" s="13"/>
      <c r="D5" s="424" t="s">
        <v>3</v>
      </c>
      <c r="E5" s="425"/>
      <c r="F5" s="60">
        <f>'Employment Authorization Form'!A16</f>
        <v>0</v>
      </c>
    </row>
    <row r="6" spans="1:12" x14ac:dyDescent="0.3">
      <c r="A6" s="12"/>
      <c r="B6" s="12"/>
      <c r="C6" s="13"/>
      <c r="D6" s="11"/>
      <c r="E6" s="11"/>
      <c r="F6" s="16"/>
    </row>
    <row r="7" spans="1:12" x14ac:dyDescent="0.3">
      <c r="A7" s="61" t="s">
        <v>44</v>
      </c>
      <c r="B7" s="61"/>
      <c r="C7" s="14" t="s">
        <v>25</v>
      </c>
      <c r="D7" s="15" t="s">
        <v>26</v>
      </c>
      <c r="E7" s="15"/>
      <c r="F7" s="16"/>
    </row>
    <row r="8" spans="1:12" x14ac:dyDescent="0.3">
      <c r="A8" s="422"/>
      <c r="B8" s="423"/>
      <c r="C8" s="62">
        <f>A8*12</f>
        <v>0</v>
      </c>
      <c r="D8" s="17">
        <f>C8/170</f>
        <v>0</v>
      </c>
      <c r="E8" s="17"/>
      <c r="F8" s="17"/>
    </row>
    <row r="9" spans="1:12" ht="15" thickBot="1" x14ac:dyDescent="0.35">
      <c r="A9" s="17"/>
      <c r="B9" s="17"/>
      <c r="C9" s="17"/>
      <c r="D9" s="17"/>
      <c r="E9" s="17"/>
      <c r="F9" s="17"/>
    </row>
    <row r="10" spans="1:12" ht="15.75" customHeight="1" x14ac:dyDescent="0.3">
      <c r="A10" s="438" t="s">
        <v>174</v>
      </c>
      <c r="B10" s="439"/>
      <c r="C10" s="436"/>
      <c r="D10" s="436"/>
      <c r="E10" s="436"/>
      <c r="F10" s="437"/>
      <c r="H10" s="430" t="s">
        <v>152</v>
      </c>
      <c r="I10" s="430"/>
      <c r="J10" s="431" t="s">
        <v>153</v>
      </c>
      <c r="K10" s="430"/>
      <c r="L10" s="430"/>
    </row>
    <row r="11" spans="1:12" x14ac:dyDescent="0.3">
      <c r="A11" s="220"/>
      <c r="B11" s="247"/>
      <c r="C11" s="221"/>
      <c r="D11" s="221"/>
      <c r="E11" s="221"/>
      <c r="F11" s="222"/>
      <c r="H11" s="430"/>
      <c r="I11" s="430"/>
      <c r="J11" s="430"/>
      <c r="K11" s="430"/>
      <c r="L11" s="430"/>
    </row>
    <row r="12" spans="1:12" x14ac:dyDescent="0.3">
      <c r="A12" s="223" t="s">
        <v>26</v>
      </c>
      <c r="B12" s="248"/>
      <c r="C12" s="63">
        <f>D8</f>
        <v>0</v>
      </c>
      <c r="D12" s="224"/>
      <c r="E12" s="224"/>
      <c r="F12" s="225"/>
    </row>
    <row r="13" spans="1:12" x14ac:dyDescent="0.3">
      <c r="A13" s="226" t="s">
        <v>27</v>
      </c>
      <c r="B13" s="249"/>
      <c r="C13" s="227"/>
      <c r="D13" s="224"/>
      <c r="E13" s="224"/>
      <c r="F13" s="222"/>
    </row>
    <row r="14" spans="1:12" ht="51.75" customHeight="1" x14ac:dyDescent="0.3">
      <c r="A14" s="228" t="s">
        <v>28</v>
      </c>
      <c r="B14" s="250"/>
      <c r="C14" s="229" t="s">
        <v>29</v>
      </c>
      <c r="D14" s="229" t="s">
        <v>30</v>
      </c>
      <c r="E14" s="229" t="s">
        <v>31</v>
      </c>
      <c r="F14" s="230" t="s">
        <v>32</v>
      </c>
      <c r="H14" s="430" t="s">
        <v>177</v>
      </c>
      <c r="I14" s="430"/>
      <c r="J14" s="431" t="s">
        <v>178</v>
      </c>
      <c r="K14" s="430"/>
      <c r="L14" s="430"/>
    </row>
    <row r="15" spans="1:12" x14ac:dyDescent="0.3">
      <c r="A15" s="231"/>
      <c r="B15" s="239"/>
      <c r="C15" s="229"/>
      <c r="D15" s="229"/>
      <c r="E15" s="229"/>
      <c r="F15" s="230"/>
    </row>
    <row r="16" spans="1:12" x14ac:dyDescent="0.3">
      <c r="A16" s="232" t="s">
        <v>168</v>
      </c>
      <c r="B16" s="251"/>
      <c r="C16" s="224">
        <v>21</v>
      </c>
      <c r="D16" s="64"/>
      <c r="E16" s="65"/>
      <c r="F16" s="233">
        <f>$C$12*D16*E16</f>
        <v>0</v>
      </c>
      <c r="G16" s="6" t="s">
        <v>51</v>
      </c>
    </row>
    <row r="17" spans="1:8" x14ac:dyDescent="0.3">
      <c r="A17" s="232" t="s">
        <v>43</v>
      </c>
      <c r="B17" s="251"/>
      <c r="C17" s="224">
        <v>15</v>
      </c>
      <c r="D17" s="64"/>
      <c r="E17" s="65"/>
      <c r="F17" s="234">
        <f>$C$12*D17*E17</f>
        <v>0</v>
      </c>
      <c r="G17" s="6" t="s">
        <v>52</v>
      </c>
      <c r="H17" s="335">
        <f>'Employment Authorization Form'!E24</f>
        <v>0</v>
      </c>
    </row>
    <row r="18" spans="1:8" x14ac:dyDescent="0.3">
      <c r="A18" s="235"/>
      <c r="B18" s="252"/>
      <c r="C18" s="224"/>
      <c r="D18" s="224"/>
      <c r="E18" s="227" t="s">
        <v>33</v>
      </c>
      <c r="F18" s="233">
        <f>F16+F17</f>
        <v>0</v>
      </c>
    </row>
    <row r="19" spans="1:8" x14ac:dyDescent="0.3">
      <c r="A19" s="232" t="s">
        <v>169</v>
      </c>
      <c r="B19" s="251"/>
      <c r="C19" s="224">
        <v>18</v>
      </c>
      <c r="D19" s="64"/>
      <c r="E19" s="65"/>
      <c r="F19" s="234">
        <f>$C$12*D19*E19</f>
        <v>0</v>
      </c>
    </row>
    <row r="20" spans="1:8" x14ac:dyDescent="0.3">
      <c r="A20" s="235"/>
      <c r="B20" s="252"/>
      <c r="C20" s="224"/>
      <c r="D20" s="224"/>
      <c r="E20" s="227" t="s">
        <v>33</v>
      </c>
      <c r="F20" s="233">
        <f>F19</f>
        <v>0</v>
      </c>
    </row>
    <row r="21" spans="1:8" x14ac:dyDescent="0.3">
      <c r="A21" s="232" t="s">
        <v>170</v>
      </c>
      <c r="B21" s="251"/>
      <c r="C21" s="224">
        <v>5</v>
      </c>
      <c r="D21" s="64"/>
      <c r="E21" s="65"/>
      <c r="F21" s="234">
        <f>$C$12*D21*E21</f>
        <v>0</v>
      </c>
    </row>
    <row r="22" spans="1:8" x14ac:dyDescent="0.3">
      <c r="A22" s="235"/>
      <c r="B22" s="252"/>
      <c r="C22" s="224"/>
      <c r="D22" s="224"/>
      <c r="E22" s="227" t="s">
        <v>33</v>
      </c>
      <c r="F22" s="233">
        <f>F21</f>
        <v>0</v>
      </c>
    </row>
    <row r="23" spans="1:8" x14ac:dyDescent="0.3">
      <c r="A23" s="232" t="s">
        <v>171</v>
      </c>
      <c r="B23" s="251"/>
      <c r="C23" s="224">
        <v>4</v>
      </c>
      <c r="D23" s="64"/>
      <c r="E23" s="65"/>
      <c r="F23" s="233">
        <f>$C$12*D23*E23</f>
        <v>0</v>
      </c>
    </row>
    <row r="24" spans="1:8" x14ac:dyDescent="0.3">
      <c r="A24" s="232" t="s">
        <v>172</v>
      </c>
      <c r="B24" s="251"/>
      <c r="C24" s="224">
        <v>21</v>
      </c>
      <c r="D24" s="64"/>
      <c r="E24" s="65"/>
      <c r="F24" s="233">
        <f>$C$12*D24*E24</f>
        <v>0</v>
      </c>
    </row>
    <row r="25" spans="1:8" x14ac:dyDescent="0.3">
      <c r="A25" s="232" t="s">
        <v>173</v>
      </c>
      <c r="B25" s="251"/>
      <c r="C25" s="224">
        <v>22</v>
      </c>
      <c r="D25" s="64"/>
      <c r="E25" s="65"/>
      <c r="F25" s="233">
        <f>$C$12*D25*E25</f>
        <v>0</v>
      </c>
    </row>
    <row r="26" spans="1:8" x14ac:dyDescent="0.3">
      <c r="A26" s="232" t="s">
        <v>175</v>
      </c>
      <c r="B26" s="251"/>
      <c r="C26" s="224">
        <v>14</v>
      </c>
      <c r="D26" s="64"/>
      <c r="E26" s="65"/>
      <c r="F26" s="234">
        <f>$C$12*D26*E26</f>
        <v>0</v>
      </c>
    </row>
    <row r="27" spans="1:8" x14ac:dyDescent="0.3">
      <c r="A27" s="235"/>
      <c r="B27" s="252"/>
      <c r="C27" s="224"/>
      <c r="D27" s="224"/>
      <c r="E27" s="227" t="s">
        <v>33</v>
      </c>
      <c r="F27" s="233">
        <f>SUM(F23:F26)</f>
        <v>0</v>
      </c>
    </row>
    <row r="28" spans="1:8" x14ac:dyDescent="0.3">
      <c r="A28" s="235"/>
      <c r="B28" s="252"/>
      <c r="C28" s="224"/>
      <c r="D28" s="224"/>
      <c r="E28" s="227"/>
      <c r="F28" s="233"/>
    </row>
    <row r="29" spans="1:8" x14ac:dyDescent="0.3">
      <c r="A29" s="235" t="s">
        <v>34</v>
      </c>
      <c r="B29" s="252"/>
      <c r="C29" s="224">
        <f>SUM(C16:C28)</f>
        <v>120</v>
      </c>
      <c r="D29" s="224">
        <f>SUM(D16:D28)</f>
        <v>0</v>
      </c>
      <c r="E29" s="224"/>
      <c r="F29" s="233">
        <f>F27+F22+F20+F18</f>
        <v>0</v>
      </c>
    </row>
    <row r="30" spans="1:8" ht="15" thickBot="1" x14ac:dyDescent="0.35">
      <c r="A30" s="236"/>
      <c r="B30" s="253"/>
      <c r="C30" s="237"/>
      <c r="D30" s="237"/>
      <c r="E30" s="237"/>
      <c r="F30" s="238"/>
    </row>
    <row r="31" spans="1:8" ht="15" thickBot="1" x14ac:dyDescent="0.35">
      <c r="A31" s="239"/>
      <c r="B31" s="239"/>
      <c r="C31" s="224"/>
      <c r="D31" s="224"/>
      <c r="E31" s="224"/>
      <c r="F31" s="221"/>
    </row>
    <row r="32" spans="1:8" ht="15.6" x14ac:dyDescent="0.3">
      <c r="A32" s="434" t="s">
        <v>176</v>
      </c>
      <c r="B32" s="435"/>
      <c r="C32" s="436"/>
      <c r="D32" s="436"/>
      <c r="E32" s="436"/>
      <c r="F32" s="437"/>
    </row>
    <row r="33" spans="1:15" ht="39" customHeight="1" x14ac:dyDescent="0.3">
      <c r="A33" s="240"/>
      <c r="B33" s="254" t="s">
        <v>156</v>
      </c>
      <c r="C33" s="229" t="s">
        <v>35</v>
      </c>
      <c r="D33" s="229" t="s">
        <v>31</v>
      </c>
      <c r="E33" s="229" t="s">
        <v>36</v>
      </c>
      <c r="F33" s="222" t="s">
        <v>37</v>
      </c>
      <c r="H33" s="432" t="s">
        <v>155</v>
      </c>
      <c r="I33" s="432"/>
      <c r="J33" s="433" t="s">
        <v>154</v>
      </c>
      <c r="K33" s="433"/>
      <c r="L33" s="433"/>
    </row>
    <row r="34" spans="1:15" x14ac:dyDescent="0.3">
      <c r="A34" s="241" t="s">
        <v>157</v>
      </c>
      <c r="B34" s="255">
        <v>85</v>
      </c>
      <c r="C34" s="242">
        <f>C8/2</f>
        <v>0</v>
      </c>
      <c r="D34" s="284"/>
      <c r="E34" s="64"/>
      <c r="F34" s="233">
        <f>C34*D34*(E34/B34)</f>
        <v>0</v>
      </c>
      <c r="N34" s="280" t="s">
        <v>161</v>
      </c>
    </row>
    <row r="35" spans="1:15" x14ac:dyDescent="0.3">
      <c r="A35" s="241" t="s">
        <v>158</v>
      </c>
      <c r="B35" s="255">
        <v>86</v>
      </c>
      <c r="C35" s="242">
        <f>C8/2</f>
        <v>0</v>
      </c>
      <c r="D35" s="284"/>
      <c r="E35" s="64"/>
      <c r="F35" s="233">
        <f>C35*D35*(E35/B35)</f>
        <v>0</v>
      </c>
      <c r="H35" s="420" t="s">
        <v>167</v>
      </c>
      <c r="I35" s="420"/>
      <c r="J35" s="421" t="s">
        <v>166</v>
      </c>
      <c r="K35" s="421"/>
      <c r="L35" s="421"/>
      <c r="N35" s="280" t="s">
        <v>188</v>
      </c>
      <c r="O35" s="6">
        <v>8</v>
      </c>
    </row>
    <row r="36" spans="1:15" x14ac:dyDescent="0.3">
      <c r="A36" s="231"/>
      <c r="B36" s="239"/>
      <c r="C36" s="224"/>
      <c r="D36" s="224"/>
      <c r="E36" s="224"/>
      <c r="F36" s="222"/>
      <c r="H36" s="420"/>
      <c r="I36" s="420"/>
      <c r="J36" s="421"/>
      <c r="K36" s="421"/>
      <c r="L36" s="421"/>
      <c r="N36" s="280" t="s">
        <v>189</v>
      </c>
      <c r="O36" s="6">
        <v>21</v>
      </c>
    </row>
    <row r="37" spans="1:15" x14ac:dyDescent="0.3">
      <c r="A37" s="231" t="s">
        <v>38</v>
      </c>
      <c r="B37" s="239"/>
      <c r="C37" s="224"/>
      <c r="D37" s="224"/>
      <c r="E37" s="224"/>
      <c r="F37" s="233">
        <f>F34+F35</f>
        <v>0</v>
      </c>
      <c r="H37" s="420"/>
      <c r="I37" s="420"/>
      <c r="J37" s="421"/>
      <c r="K37" s="421"/>
      <c r="L37" s="421"/>
      <c r="N37" s="280" t="s">
        <v>162</v>
      </c>
      <c r="O37" s="6">
        <v>22</v>
      </c>
    </row>
    <row r="38" spans="1:15" x14ac:dyDescent="0.3">
      <c r="A38" s="231"/>
      <c r="B38" s="239"/>
      <c r="C38" s="224"/>
      <c r="D38" s="224"/>
      <c r="E38" s="224"/>
      <c r="F38" s="222"/>
      <c r="N38" s="280" t="s">
        <v>190</v>
      </c>
      <c r="O38" s="6">
        <v>19</v>
      </c>
    </row>
    <row r="39" spans="1:15" x14ac:dyDescent="0.3">
      <c r="A39" s="231" t="s">
        <v>39</v>
      </c>
      <c r="B39" s="239"/>
      <c r="C39" s="224"/>
      <c r="D39" s="224"/>
      <c r="E39" s="224"/>
      <c r="F39" s="233">
        <f>F29+F37</f>
        <v>0</v>
      </c>
      <c r="N39" s="280" t="s">
        <v>191</v>
      </c>
      <c r="O39" s="6">
        <v>15</v>
      </c>
    </row>
    <row r="40" spans="1:15" x14ac:dyDescent="0.3">
      <c r="A40" s="231" t="s">
        <v>40</v>
      </c>
      <c r="B40" s="239"/>
      <c r="C40" s="224"/>
      <c r="D40" s="224"/>
      <c r="E40" s="224"/>
      <c r="F40" s="233">
        <f>F39*0.12</f>
        <v>0</v>
      </c>
      <c r="N40" s="280" t="s">
        <v>165</v>
      </c>
      <c r="O40" s="6">
        <f>SUM(O35:O39)</f>
        <v>85</v>
      </c>
    </row>
    <row r="41" spans="1:15" ht="15" thickBot="1" x14ac:dyDescent="0.35">
      <c r="A41" s="231" t="s">
        <v>6</v>
      </c>
      <c r="B41" s="239"/>
      <c r="C41" s="224"/>
      <c r="D41" s="224"/>
      <c r="E41" s="224"/>
      <c r="F41" s="243">
        <f>F39+F40</f>
        <v>0</v>
      </c>
      <c r="N41" s="280" t="s">
        <v>192</v>
      </c>
      <c r="O41" s="6">
        <v>11</v>
      </c>
    </row>
    <row r="42" spans="1:15" ht="15.6" thickTop="1" thickBot="1" x14ac:dyDescent="0.35">
      <c r="A42" s="244"/>
      <c r="B42" s="245"/>
      <c r="C42" s="245"/>
      <c r="D42" s="245"/>
      <c r="E42" s="245"/>
      <c r="F42" s="246"/>
      <c r="N42" s="280" t="s">
        <v>193</v>
      </c>
      <c r="O42" s="6">
        <v>20</v>
      </c>
    </row>
    <row r="43" spans="1:15" x14ac:dyDescent="0.3">
      <c r="A43" s="7"/>
      <c r="B43" s="7"/>
      <c r="C43" s="7"/>
      <c r="D43" s="7"/>
      <c r="E43" s="7"/>
      <c r="F43" s="7"/>
      <c r="N43" s="280" t="s">
        <v>194</v>
      </c>
      <c r="O43" s="6">
        <v>16</v>
      </c>
    </row>
    <row r="44" spans="1:15" x14ac:dyDescent="0.3">
      <c r="A44" s="7"/>
      <c r="B44" s="7"/>
      <c r="C44" s="7"/>
      <c r="D44" s="7"/>
      <c r="E44" s="7"/>
      <c r="F44" s="8"/>
      <c r="N44" s="334" t="s">
        <v>195</v>
      </c>
      <c r="O44" s="6">
        <v>21</v>
      </c>
    </row>
    <row r="45" spans="1:15" x14ac:dyDescent="0.3">
      <c r="N45" s="334" t="s">
        <v>196</v>
      </c>
      <c r="O45" s="6">
        <v>18</v>
      </c>
    </row>
    <row r="46" spans="1:15" x14ac:dyDescent="0.3">
      <c r="N46" s="334" t="s">
        <v>197</v>
      </c>
      <c r="O46" s="6">
        <f>SUM(O41:O45)</f>
        <v>86</v>
      </c>
    </row>
    <row r="47" spans="1:15" x14ac:dyDescent="0.3">
      <c r="N47" s="280"/>
    </row>
    <row r="48" spans="1:15" x14ac:dyDescent="0.3">
      <c r="N48" s="280"/>
    </row>
    <row r="49" spans="14:14" x14ac:dyDescent="0.3">
      <c r="N49" s="280"/>
    </row>
    <row r="50" spans="14:14" x14ac:dyDescent="0.3">
      <c r="N50" s="280"/>
    </row>
    <row r="51" spans="14:14" x14ac:dyDescent="0.3">
      <c r="N51" s="280"/>
    </row>
    <row r="52" spans="14:14" x14ac:dyDescent="0.3">
      <c r="N52" s="280"/>
    </row>
    <row r="53" spans="14:14" x14ac:dyDescent="0.3">
      <c r="N53" s="280"/>
    </row>
    <row r="54" spans="14:14" x14ac:dyDescent="0.3">
      <c r="N54" s="280"/>
    </row>
    <row r="55" spans="14:14" x14ac:dyDescent="0.3">
      <c r="N55" s="280"/>
    </row>
    <row r="56" spans="14:14" x14ac:dyDescent="0.3">
      <c r="N56" s="280"/>
    </row>
  </sheetData>
  <mergeCells count="16">
    <mergeCell ref="H35:I37"/>
    <mergeCell ref="J35:L37"/>
    <mergeCell ref="A8:B8"/>
    <mergeCell ref="D2:E2"/>
    <mergeCell ref="A3:C3"/>
    <mergeCell ref="D3:E3"/>
    <mergeCell ref="D4:E4"/>
    <mergeCell ref="D5:E5"/>
    <mergeCell ref="H10:I11"/>
    <mergeCell ref="J10:L11"/>
    <mergeCell ref="H33:I33"/>
    <mergeCell ref="J33:L33"/>
    <mergeCell ref="A32:F32"/>
    <mergeCell ref="A10:F10"/>
    <mergeCell ref="H14:I14"/>
    <mergeCell ref="J14:L14"/>
  </mergeCells>
  <pageMargins left="0.7" right="0.7" top="0.75" bottom="0.75" header="0.3" footer="0.3"/>
  <pageSetup orientation="portrait" verticalDpi="4294967293" r:id="rId1"/>
  <headerFooter>
    <oddFooter>&amp;RRev. 7/1/17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A2E0C-5E0D-43D5-923A-B79C13812B2D}">
  <dimension ref="A1:O56"/>
  <sheetViews>
    <sheetView tabSelected="1" topLeftCell="B13" zoomScale="115" zoomScaleNormal="115" workbookViewId="0">
      <selection activeCell="O40" sqref="O40"/>
    </sheetView>
  </sheetViews>
  <sheetFormatPr defaultColWidth="9.109375" defaultRowHeight="14.4" x14ac:dyDescent="0.3"/>
  <cols>
    <col min="1" max="1" width="26.5546875" style="6" bestFit="1" customWidth="1"/>
    <col min="2" max="2" width="7.6640625" style="6" customWidth="1"/>
    <col min="3" max="3" width="16.33203125" style="6" customWidth="1"/>
    <col min="4" max="4" width="12.6640625" style="6" customWidth="1"/>
    <col min="5" max="5" width="8.33203125" style="6" bestFit="1" customWidth="1"/>
    <col min="6" max="6" width="17.33203125" style="6" customWidth="1"/>
    <col min="7" max="7" width="9.109375" style="6"/>
    <col min="8" max="8" width="10.33203125" style="6" bestFit="1" customWidth="1"/>
    <col min="9" max="13" width="9.109375" style="6"/>
    <col min="14" max="14" width="25.6640625" style="6" bestFit="1" customWidth="1"/>
    <col min="15" max="16384" width="9.109375" style="6"/>
  </cols>
  <sheetData>
    <row r="1" spans="1:12" x14ac:dyDescent="0.3">
      <c r="A1" s="9" t="s">
        <v>20</v>
      </c>
      <c r="B1" s="9"/>
      <c r="C1" s="9"/>
      <c r="D1" s="9"/>
      <c r="E1" s="9"/>
      <c r="F1" s="9"/>
    </row>
    <row r="2" spans="1:12" x14ac:dyDescent="0.3">
      <c r="A2" s="10" t="s">
        <v>21</v>
      </c>
      <c r="B2" s="10"/>
      <c r="C2" s="11"/>
      <c r="D2" s="424" t="s">
        <v>22</v>
      </c>
      <c r="E2" s="425"/>
      <c r="F2" s="58">
        <f>'Employment Authorization Form'!B43</f>
        <v>0</v>
      </c>
    </row>
    <row r="3" spans="1:12" x14ac:dyDescent="0.3">
      <c r="A3" s="426"/>
      <c r="B3" s="427"/>
      <c r="C3" s="428"/>
      <c r="D3" s="429" t="s">
        <v>23</v>
      </c>
      <c r="E3" s="425"/>
      <c r="F3" s="58">
        <f>'Employment Authorization Form'!C43</f>
        <v>0</v>
      </c>
    </row>
    <row r="4" spans="1:12" x14ac:dyDescent="0.3">
      <c r="A4" s="12"/>
      <c r="B4" s="12"/>
      <c r="C4" s="13"/>
      <c r="D4" s="424" t="s">
        <v>24</v>
      </c>
      <c r="E4" s="425"/>
      <c r="F4" s="59">
        <f>'Employment Authorization Form'!C16</f>
        <v>0</v>
      </c>
    </row>
    <row r="5" spans="1:12" x14ac:dyDescent="0.3">
      <c r="A5" s="12"/>
      <c r="B5" s="12"/>
      <c r="C5" s="13"/>
      <c r="D5" s="424" t="s">
        <v>3</v>
      </c>
      <c r="E5" s="425"/>
      <c r="F5" s="345">
        <f>'Employment Authorization Form'!F43</f>
        <v>0</v>
      </c>
    </row>
    <row r="6" spans="1:12" x14ac:dyDescent="0.3">
      <c r="A6" s="12"/>
      <c r="B6" s="12"/>
      <c r="C6" s="13"/>
      <c r="D6" s="11"/>
      <c r="E6" s="11"/>
      <c r="F6" s="16"/>
    </row>
    <row r="7" spans="1:12" x14ac:dyDescent="0.3">
      <c r="A7" s="61" t="s">
        <v>44</v>
      </c>
      <c r="B7" s="61"/>
      <c r="C7" s="14" t="s">
        <v>25</v>
      </c>
      <c r="D7" s="15" t="s">
        <v>26</v>
      </c>
      <c r="E7" s="15"/>
      <c r="F7" s="16"/>
    </row>
    <row r="8" spans="1:12" x14ac:dyDescent="0.3">
      <c r="A8" s="422"/>
      <c r="B8" s="423"/>
      <c r="C8" s="62">
        <f>A8*12</f>
        <v>0</v>
      </c>
      <c r="D8" s="17">
        <f>C8/170</f>
        <v>0</v>
      </c>
      <c r="E8" s="17"/>
      <c r="F8" s="17"/>
    </row>
    <row r="9" spans="1:12" ht="15" thickBot="1" x14ac:dyDescent="0.35">
      <c r="A9" s="17"/>
      <c r="B9" s="17"/>
      <c r="C9" s="17"/>
      <c r="D9" s="17"/>
      <c r="E9" s="17"/>
      <c r="F9" s="17"/>
    </row>
    <row r="10" spans="1:12" ht="15.75" customHeight="1" x14ac:dyDescent="0.3">
      <c r="A10" s="438" t="s">
        <v>215</v>
      </c>
      <c r="B10" s="439"/>
      <c r="C10" s="436"/>
      <c r="D10" s="436"/>
      <c r="E10" s="436"/>
      <c r="F10" s="437"/>
      <c r="H10" s="430" t="s">
        <v>152</v>
      </c>
      <c r="I10" s="430"/>
      <c r="J10" s="431" t="s">
        <v>153</v>
      </c>
      <c r="K10" s="430"/>
      <c r="L10" s="430"/>
    </row>
    <row r="11" spans="1:12" x14ac:dyDescent="0.3">
      <c r="A11" s="220"/>
      <c r="B11" s="247"/>
      <c r="C11" s="221"/>
      <c r="D11" s="221"/>
      <c r="E11" s="221"/>
      <c r="F11" s="222"/>
      <c r="H11" s="430"/>
      <c r="I11" s="430"/>
      <c r="J11" s="430"/>
      <c r="K11" s="430"/>
      <c r="L11" s="430"/>
    </row>
    <row r="12" spans="1:12" x14ac:dyDescent="0.3">
      <c r="A12" s="223" t="s">
        <v>26</v>
      </c>
      <c r="B12" s="248"/>
      <c r="C12" s="63">
        <f>D8</f>
        <v>0</v>
      </c>
      <c r="D12" s="224"/>
      <c r="E12" s="224"/>
      <c r="F12" s="225"/>
    </row>
    <row r="13" spans="1:12" x14ac:dyDescent="0.3">
      <c r="A13" s="226" t="s">
        <v>27</v>
      </c>
      <c r="B13" s="249"/>
      <c r="C13" s="227"/>
      <c r="D13" s="224"/>
      <c r="E13" s="224"/>
      <c r="F13" s="222"/>
    </row>
    <row r="14" spans="1:12" ht="51.75" customHeight="1" x14ac:dyDescent="0.3">
      <c r="A14" s="228" t="s">
        <v>28</v>
      </c>
      <c r="B14" s="250"/>
      <c r="C14" s="229" t="s">
        <v>29</v>
      </c>
      <c r="D14" s="229" t="s">
        <v>30</v>
      </c>
      <c r="E14" s="229" t="s">
        <v>31</v>
      </c>
      <c r="F14" s="230" t="s">
        <v>32</v>
      </c>
      <c r="H14" s="430" t="s">
        <v>177</v>
      </c>
      <c r="I14" s="430"/>
      <c r="J14" s="431" t="s">
        <v>178</v>
      </c>
      <c r="K14" s="430"/>
      <c r="L14" s="430"/>
    </row>
    <row r="15" spans="1:12" x14ac:dyDescent="0.3">
      <c r="A15" s="231"/>
      <c r="B15" s="239"/>
      <c r="C15" s="229"/>
      <c r="D15" s="229"/>
      <c r="E15" s="229"/>
      <c r="F15" s="230"/>
    </row>
    <row r="16" spans="1:12" x14ac:dyDescent="0.3">
      <c r="A16" s="232" t="s">
        <v>216</v>
      </c>
      <c r="B16" s="251"/>
      <c r="C16" s="224">
        <v>22</v>
      </c>
      <c r="D16" s="64"/>
      <c r="E16" s="65"/>
      <c r="F16" s="233">
        <f>$C$12*D16*E16</f>
        <v>0</v>
      </c>
      <c r="G16" s="6" t="s">
        <v>51</v>
      </c>
    </row>
    <row r="17" spans="1:8" x14ac:dyDescent="0.3">
      <c r="A17" s="232" t="s">
        <v>175</v>
      </c>
      <c r="B17" s="251"/>
      <c r="C17" s="224">
        <v>14</v>
      </c>
      <c r="D17" s="64"/>
      <c r="E17" s="65"/>
      <c r="F17" s="234">
        <f>$C$12*D17*E17</f>
        <v>0</v>
      </c>
      <c r="G17" s="6" t="s">
        <v>52</v>
      </c>
      <c r="H17" s="335"/>
    </row>
    <row r="18" spans="1:8" x14ac:dyDescent="0.3">
      <c r="A18" s="235"/>
      <c r="B18" s="252"/>
      <c r="C18" s="224"/>
      <c r="D18" s="224"/>
      <c r="E18" s="227" t="s">
        <v>33</v>
      </c>
      <c r="F18" s="233">
        <f>F16+F17</f>
        <v>0</v>
      </c>
      <c r="H18" s="346"/>
    </row>
    <row r="19" spans="1:8" x14ac:dyDescent="0.3">
      <c r="A19" s="232" t="s">
        <v>233</v>
      </c>
      <c r="B19" s="251"/>
      <c r="C19" s="224">
        <v>18</v>
      </c>
      <c r="D19" s="64"/>
      <c r="E19" s="65"/>
      <c r="F19" s="233">
        <f>$C$12*D19*E19</f>
        <v>0</v>
      </c>
      <c r="H19" s="346"/>
    </row>
    <row r="20" spans="1:8" x14ac:dyDescent="0.3">
      <c r="A20" s="235"/>
      <c r="B20" s="252"/>
      <c r="C20" s="224"/>
      <c r="D20" s="224"/>
      <c r="E20" s="227" t="s">
        <v>33</v>
      </c>
      <c r="F20" s="233">
        <f>F19</f>
        <v>0</v>
      </c>
    </row>
    <row r="21" spans="1:8" x14ac:dyDescent="0.3">
      <c r="A21" s="232" t="s">
        <v>217</v>
      </c>
      <c r="B21" s="251"/>
      <c r="C21" s="224">
        <v>5</v>
      </c>
      <c r="D21" s="64"/>
      <c r="E21" s="65"/>
      <c r="F21" s="234">
        <f>$C$12*D21*E21</f>
        <v>0</v>
      </c>
    </row>
    <row r="22" spans="1:8" x14ac:dyDescent="0.3">
      <c r="A22" s="235"/>
      <c r="B22" s="252"/>
      <c r="C22" s="224"/>
      <c r="D22" s="224"/>
      <c r="E22" s="227" t="s">
        <v>33</v>
      </c>
      <c r="F22" s="233">
        <f>F21</f>
        <v>0</v>
      </c>
    </row>
    <row r="23" spans="1:8" x14ac:dyDescent="0.3">
      <c r="A23" s="232" t="s">
        <v>218</v>
      </c>
      <c r="B23" s="251"/>
      <c r="C23" s="224">
        <v>6</v>
      </c>
      <c r="D23" s="64"/>
      <c r="E23" s="65"/>
      <c r="F23" s="233">
        <f>$C$12*D23*E23</f>
        <v>0</v>
      </c>
    </row>
    <row r="24" spans="1:8" x14ac:dyDescent="0.3">
      <c r="A24" s="232" t="s">
        <v>219</v>
      </c>
      <c r="B24" s="251"/>
      <c r="C24" s="224">
        <v>20</v>
      </c>
      <c r="D24" s="64"/>
      <c r="E24" s="65"/>
      <c r="F24" s="233">
        <f>$C$12*D24*E24</f>
        <v>0</v>
      </c>
    </row>
    <row r="25" spans="1:8" x14ac:dyDescent="0.3">
      <c r="A25" s="232" t="s">
        <v>220</v>
      </c>
      <c r="B25" s="251"/>
      <c r="C25" s="224">
        <v>23</v>
      </c>
      <c r="D25" s="64"/>
      <c r="E25" s="65"/>
      <c r="F25" s="233">
        <f>$C$12*D25*E25</f>
        <v>0</v>
      </c>
    </row>
    <row r="26" spans="1:8" x14ac:dyDescent="0.3">
      <c r="A26" s="232" t="s">
        <v>221</v>
      </c>
      <c r="B26" s="251"/>
      <c r="C26" s="224">
        <v>13</v>
      </c>
      <c r="D26" s="64"/>
      <c r="E26" s="65"/>
      <c r="F26" s="234">
        <f>$C$12*D26*E26</f>
        <v>0</v>
      </c>
    </row>
    <row r="27" spans="1:8" x14ac:dyDescent="0.3">
      <c r="A27" s="235"/>
      <c r="B27" s="252"/>
      <c r="C27" s="224"/>
      <c r="D27" s="224"/>
      <c r="E27" s="227" t="s">
        <v>33</v>
      </c>
      <c r="F27" s="233">
        <f>SUM(F23:F26)</f>
        <v>0</v>
      </c>
    </row>
    <row r="28" spans="1:8" x14ac:dyDescent="0.3">
      <c r="A28" s="235"/>
      <c r="B28" s="252"/>
      <c r="C28" s="224"/>
      <c r="D28" s="224"/>
      <c r="E28" s="227"/>
      <c r="F28" s="233"/>
    </row>
    <row r="29" spans="1:8" x14ac:dyDescent="0.3">
      <c r="A29" s="235" t="s">
        <v>34</v>
      </c>
      <c r="B29" s="252"/>
      <c r="C29" s="224">
        <f>SUM(C16:C28)</f>
        <v>121</v>
      </c>
      <c r="D29" s="224">
        <f>SUM(D16:D28)</f>
        <v>0</v>
      </c>
      <c r="E29" s="224"/>
      <c r="F29" s="233">
        <f>F27+F22+F20+F18</f>
        <v>0</v>
      </c>
    </row>
    <row r="30" spans="1:8" ht="15" thickBot="1" x14ac:dyDescent="0.35">
      <c r="A30" s="236"/>
      <c r="B30" s="253"/>
      <c r="C30" s="237"/>
      <c r="D30" s="237"/>
      <c r="E30" s="237"/>
      <c r="F30" s="238"/>
    </row>
    <row r="31" spans="1:8" ht="15" thickBot="1" x14ac:dyDescent="0.35">
      <c r="A31" s="239"/>
      <c r="B31" s="239"/>
      <c r="C31" s="224"/>
      <c r="D31" s="224"/>
      <c r="E31" s="224"/>
      <c r="F31" s="221"/>
    </row>
    <row r="32" spans="1:8" ht="15.6" x14ac:dyDescent="0.3">
      <c r="A32" s="434" t="s">
        <v>222</v>
      </c>
      <c r="B32" s="435"/>
      <c r="C32" s="436"/>
      <c r="D32" s="436"/>
      <c r="E32" s="436"/>
      <c r="F32" s="437"/>
    </row>
    <row r="33" spans="1:15" ht="39" customHeight="1" x14ac:dyDescent="0.3">
      <c r="A33" s="240"/>
      <c r="B33" s="254" t="s">
        <v>156</v>
      </c>
      <c r="C33" s="229" t="s">
        <v>35</v>
      </c>
      <c r="D33" s="229" t="s">
        <v>31</v>
      </c>
      <c r="E33" s="229" t="s">
        <v>36</v>
      </c>
      <c r="F33" s="222" t="s">
        <v>37</v>
      </c>
      <c r="H33" s="432" t="s">
        <v>155</v>
      </c>
      <c r="I33" s="432"/>
      <c r="J33" s="433" t="s">
        <v>154</v>
      </c>
      <c r="K33" s="433"/>
      <c r="L33" s="433"/>
    </row>
    <row r="34" spans="1:15" x14ac:dyDescent="0.3">
      <c r="A34" s="241" t="s">
        <v>157</v>
      </c>
      <c r="B34" s="255">
        <v>88</v>
      </c>
      <c r="C34" s="242">
        <f>C8/2</f>
        <v>0</v>
      </c>
      <c r="D34" s="284"/>
      <c r="E34" s="64"/>
      <c r="F34" s="233">
        <f>C34*D34*(E34/B34)</f>
        <v>0</v>
      </c>
      <c r="N34" s="280" t="s">
        <v>161</v>
      </c>
    </row>
    <row r="35" spans="1:15" x14ac:dyDescent="0.3">
      <c r="A35" s="241" t="s">
        <v>158</v>
      </c>
      <c r="B35" s="255">
        <v>87</v>
      </c>
      <c r="C35" s="242">
        <f>C8/2</f>
        <v>0</v>
      </c>
      <c r="D35" s="284"/>
      <c r="E35" s="64"/>
      <c r="F35" s="233">
        <f>C35*D35*(E35/B35)</f>
        <v>0</v>
      </c>
      <c r="H35" s="420" t="s">
        <v>167</v>
      </c>
      <c r="I35" s="420"/>
      <c r="J35" s="421" t="s">
        <v>166</v>
      </c>
      <c r="K35" s="421"/>
      <c r="L35" s="421"/>
      <c r="N35" s="280" t="s">
        <v>223</v>
      </c>
      <c r="O35" s="6">
        <v>9</v>
      </c>
    </row>
    <row r="36" spans="1:15" x14ac:dyDescent="0.3">
      <c r="A36" s="231"/>
      <c r="B36" s="239"/>
      <c r="C36" s="224"/>
      <c r="D36" s="224"/>
      <c r="E36" s="224"/>
      <c r="F36" s="222"/>
      <c r="H36" s="420"/>
      <c r="I36" s="420"/>
      <c r="J36" s="421"/>
      <c r="K36" s="421"/>
      <c r="L36" s="421"/>
      <c r="N36" s="280" t="s">
        <v>224</v>
      </c>
      <c r="O36" s="6">
        <v>20</v>
      </c>
    </row>
    <row r="37" spans="1:15" x14ac:dyDescent="0.3">
      <c r="A37" s="231" t="s">
        <v>38</v>
      </c>
      <c r="B37" s="239"/>
      <c r="C37" s="224"/>
      <c r="D37" s="224"/>
      <c r="E37" s="224"/>
      <c r="F37" s="233">
        <f>F34+F35</f>
        <v>0</v>
      </c>
      <c r="H37" s="420"/>
      <c r="I37" s="420"/>
      <c r="J37" s="421"/>
      <c r="K37" s="421"/>
      <c r="L37" s="421"/>
      <c r="N37" s="280" t="s">
        <v>225</v>
      </c>
      <c r="O37" s="6">
        <v>23</v>
      </c>
    </row>
    <row r="38" spans="1:15" x14ac:dyDescent="0.3">
      <c r="A38" s="231"/>
      <c r="B38" s="239"/>
      <c r="C38" s="224"/>
      <c r="D38" s="224"/>
      <c r="E38" s="224"/>
      <c r="F38" s="222"/>
      <c r="N38" s="280" t="s">
        <v>226</v>
      </c>
      <c r="O38" s="6">
        <v>22</v>
      </c>
    </row>
    <row r="39" spans="1:15" x14ac:dyDescent="0.3">
      <c r="A39" s="231" t="s">
        <v>39</v>
      </c>
      <c r="B39" s="239"/>
      <c r="C39" s="224"/>
      <c r="D39" s="224"/>
      <c r="E39" s="224"/>
      <c r="F39" s="233">
        <f>F29+F37</f>
        <v>0</v>
      </c>
      <c r="N39" s="280" t="s">
        <v>227</v>
      </c>
      <c r="O39" s="6">
        <v>14</v>
      </c>
    </row>
    <row r="40" spans="1:15" x14ac:dyDescent="0.3">
      <c r="A40" s="231" t="s">
        <v>40</v>
      </c>
      <c r="B40" s="239"/>
      <c r="C40" s="224"/>
      <c r="D40" s="224"/>
      <c r="E40" s="224"/>
      <c r="F40" s="233">
        <f>F39*0.12</f>
        <v>0</v>
      </c>
      <c r="N40" s="280" t="s">
        <v>165</v>
      </c>
      <c r="O40" s="6">
        <f>SUM(O35:O39)</f>
        <v>88</v>
      </c>
    </row>
    <row r="41" spans="1:15" ht="15" thickBot="1" x14ac:dyDescent="0.35">
      <c r="A41" s="231" t="s">
        <v>6</v>
      </c>
      <c r="B41" s="239"/>
      <c r="C41" s="224"/>
      <c r="D41" s="224"/>
      <c r="E41" s="224"/>
      <c r="F41" s="243">
        <f>F39+F40</f>
        <v>0</v>
      </c>
      <c r="N41" s="280" t="s">
        <v>228</v>
      </c>
      <c r="O41" s="6">
        <v>12</v>
      </c>
    </row>
    <row r="42" spans="1:15" ht="15.6" thickTop="1" thickBot="1" x14ac:dyDescent="0.35">
      <c r="A42" s="244"/>
      <c r="B42" s="245"/>
      <c r="C42" s="245"/>
      <c r="D42" s="245"/>
      <c r="E42" s="245"/>
      <c r="F42" s="246"/>
      <c r="N42" s="280" t="s">
        <v>229</v>
      </c>
      <c r="O42" s="6">
        <v>20</v>
      </c>
    </row>
    <row r="43" spans="1:15" x14ac:dyDescent="0.3">
      <c r="A43" s="7"/>
      <c r="B43" s="7"/>
      <c r="C43" s="7"/>
      <c r="D43" s="7"/>
      <c r="E43" s="7"/>
      <c r="F43" s="7"/>
      <c r="N43" s="280" t="s">
        <v>230</v>
      </c>
      <c r="O43" s="6">
        <v>21</v>
      </c>
    </row>
    <row r="44" spans="1:15" x14ac:dyDescent="0.3">
      <c r="A44" s="7"/>
      <c r="B44" s="7"/>
      <c r="C44" s="7"/>
      <c r="D44" s="7"/>
      <c r="E44" s="7"/>
      <c r="F44" s="8"/>
      <c r="N44" s="334" t="s">
        <v>231</v>
      </c>
      <c r="O44" s="6">
        <v>17</v>
      </c>
    </row>
    <row r="45" spans="1:15" x14ac:dyDescent="0.3">
      <c r="N45" s="334" t="s">
        <v>232</v>
      </c>
      <c r="O45" s="6">
        <v>17</v>
      </c>
    </row>
    <row r="46" spans="1:15" x14ac:dyDescent="0.3">
      <c r="N46" s="334" t="s">
        <v>197</v>
      </c>
      <c r="O46" s="6">
        <f>SUM(O41:O45)</f>
        <v>87</v>
      </c>
    </row>
    <row r="47" spans="1:15" x14ac:dyDescent="0.3">
      <c r="N47" s="280"/>
    </row>
    <row r="48" spans="1:15" x14ac:dyDescent="0.3">
      <c r="N48" s="280"/>
    </row>
    <row r="49" spans="14:14" x14ac:dyDescent="0.3">
      <c r="N49" s="280"/>
    </row>
    <row r="50" spans="14:14" x14ac:dyDescent="0.3">
      <c r="N50" s="280"/>
    </row>
    <row r="51" spans="14:14" x14ac:dyDescent="0.3">
      <c r="N51" s="280"/>
    </row>
    <row r="52" spans="14:14" x14ac:dyDescent="0.3">
      <c r="N52" s="280"/>
    </row>
    <row r="53" spans="14:14" x14ac:dyDescent="0.3">
      <c r="N53" s="280"/>
    </row>
    <row r="54" spans="14:14" x14ac:dyDescent="0.3">
      <c r="N54" s="280"/>
    </row>
    <row r="55" spans="14:14" x14ac:dyDescent="0.3">
      <c r="N55" s="280"/>
    </row>
    <row r="56" spans="14:14" x14ac:dyDescent="0.3">
      <c r="N56" s="280"/>
    </row>
  </sheetData>
  <mergeCells count="16">
    <mergeCell ref="A8:B8"/>
    <mergeCell ref="D2:E2"/>
    <mergeCell ref="A3:C3"/>
    <mergeCell ref="D3:E3"/>
    <mergeCell ref="D4:E4"/>
    <mergeCell ref="D5:E5"/>
    <mergeCell ref="H33:I33"/>
    <mergeCell ref="J33:L33"/>
    <mergeCell ref="H35:I37"/>
    <mergeCell ref="J35:L37"/>
    <mergeCell ref="A10:F10"/>
    <mergeCell ref="H10:I11"/>
    <mergeCell ref="J10:L11"/>
    <mergeCell ref="H14:I14"/>
    <mergeCell ref="J14:L14"/>
    <mergeCell ref="A32:F32"/>
  </mergeCells>
  <pageMargins left="0.7" right="0.7" top="0.75" bottom="0.75" header="0.3" footer="0.3"/>
  <pageSetup orientation="portrait" horizontalDpi="4294967293" verticalDpi="4294967293" r:id="rId1"/>
  <headerFooter>
    <oddFooter>&amp;RRev. 7/1/17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2"/>
  <sheetViews>
    <sheetView showGridLines="0" zoomScaleNormal="100" workbookViewId="0">
      <selection activeCell="B2" sqref="B2"/>
    </sheetView>
  </sheetViews>
  <sheetFormatPr defaultColWidth="9.109375" defaultRowHeight="14.4" x14ac:dyDescent="0.3"/>
  <cols>
    <col min="1" max="1" width="9.88671875" style="19" customWidth="1"/>
    <col min="2" max="2" width="17.44140625" style="19" bestFit="1" customWidth="1"/>
    <col min="3" max="3" width="12.5546875" style="19" customWidth="1"/>
    <col min="4" max="4" width="12.88671875" style="19" customWidth="1"/>
    <col min="5" max="5" width="13.109375" style="19" customWidth="1"/>
    <col min="6" max="8" width="9.6640625" style="19" bestFit="1" customWidth="1"/>
    <col min="9" max="14" width="10.6640625" style="19" bestFit="1" customWidth="1"/>
    <col min="15" max="16384" width="9.109375" style="19"/>
  </cols>
  <sheetData>
    <row r="1" spans="1:15" x14ac:dyDescent="0.3">
      <c r="A1" s="26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78"/>
    </row>
    <row r="2" spans="1:15" x14ac:dyDescent="0.3">
      <c r="A2" s="269" t="s">
        <v>45</v>
      </c>
      <c r="B2" s="20">
        <f>'Employment Authorization Form'!A10</f>
        <v>0</v>
      </c>
      <c r="C2" s="258">
        <f>'Employment Authorization Form'!C10</f>
        <v>0</v>
      </c>
      <c r="D2" s="340">
        <f>'Employment Authorization Form'!B73</f>
        <v>0</v>
      </c>
      <c r="E2" s="443" t="s">
        <v>46</v>
      </c>
      <c r="F2" s="443"/>
      <c r="G2" s="443"/>
      <c r="H2" s="443"/>
      <c r="I2" s="21"/>
      <c r="J2" s="22" t="s">
        <v>47</v>
      </c>
      <c r="K2" s="23">
        <f ca="1">TODAY()</f>
        <v>43355</v>
      </c>
      <c r="L2" s="21"/>
      <c r="M2" s="21"/>
      <c r="N2" s="21"/>
      <c r="O2" s="279"/>
    </row>
    <row r="3" spans="1:15" x14ac:dyDescent="0.3">
      <c r="A3" s="27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79"/>
    </row>
    <row r="4" spans="1:15" x14ac:dyDescent="0.3">
      <c r="A4" s="272"/>
      <c r="O4" s="270"/>
    </row>
    <row r="5" spans="1:15" x14ac:dyDescent="0.3">
      <c r="A5" s="273"/>
      <c r="B5" s="24" t="s">
        <v>48</v>
      </c>
      <c r="C5" s="25">
        <v>42931</v>
      </c>
      <c r="D5" s="25">
        <v>42947</v>
      </c>
      <c r="E5" s="25">
        <v>42962</v>
      </c>
      <c r="F5" s="25">
        <v>42978</v>
      </c>
      <c r="G5" s="25">
        <v>42993</v>
      </c>
      <c r="H5" s="25">
        <v>43008</v>
      </c>
      <c r="I5" s="25">
        <v>43023</v>
      </c>
      <c r="J5" s="25">
        <v>43039</v>
      </c>
      <c r="K5" s="25">
        <v>43054</v>
      </c>
      <c r="L5" s="25">
        <v>43069</v>
      </c>
      <c r="M5" s="25">
        <v>43084</v>
      </c>
      <c r="N5" s="25">
        <v>43100</v>
      </c>
      <c r="O5" s="270"/>
    </row>
    <row r="6" spans="1:15" x14ac:dyDescent="0.3">
      <c r="A6" s="273"/>
      <c r="B6" s="31">
        <f>'Employment Authorization Form'!D40</f>
        <v>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0"/>
    </row>
    <row r="7" spans="1:15" x14ac:dyDescent="0.3">
      <c r="A7" s="273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0"/>
    </row>
    <row r="8" spans="1:15" x14ac:dyDescent="0.3">
      <c r="A8" s="273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0"/>
    </row>
    <row r="9" spans="1:15" x14ac:dyDescent="0.3">
      <c r="A9" s="273"/>
      <c r="B9" s="29" t="s">
        <v>37</v>
      </c>
      <c r="C9" s="30">
        <f>SUM(C6:C8)</f>
        <v>0</v>
      </c>
      <c r="D9" s="30">
        <f t="shared" ref="D9:N9" si="0">SUM(D6:D8)</f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</v>
      </c>
      <c r="I9" s="30">
        <f t="shared" si="0"/>
        <v>0</v>
      </c>
      <c r="J9" s="30">
        <f t="shared" si="0"/>
        <v>0</v>
      </c>
      <c r="K9" s="30">
        <f t="shared" si="0"/>
        <v>0</v>
      </c>
      <c r="L9" s="30">
        <f t="shared" si="0"/>
        <v>0</v>
      </c>
      <c r="M9" s="30">
        <f t="shared" si="0"/>
        <v>0</v>
      </c>
      <c r="N9" s="30">
        <f t="shared" si="0"/>
        <v>0</v>
      </c>
      <c r="O9" s="270"/>
    </row>
    <row r="10" spans="1:15" x14ac:dyDescent="0.3">
      <c r="A10" s="273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70"/>
    </row>
    <row r="11" spans="1:15" x14ac:dyDescent="0.3">
      <c r="A11" s="273"/>
      <c r="B11" s="24" t="s">
        <v>48</v>
      </c>
      <c r="C11" s="25">
        <v>43115</v>
      </c>
      <c r="D11" s="25">
        <v>43131</v>
      </c>
      <c r="E11" s="25">
        <v>43146</v>
      </c>
      <c r="F11" s="25">
        <v>43159</v>
      </c>
      <c r="G11" s="25">
        <v>43174</v>
      </c>
      <c r="H11" s="25">
        <v>43190</v>
      </c>
      <c r="I11" s="25">
        <v>43205</v>
      </c>
      <c r="J11" s="25">
        <v>43220</v>
      </c>
      <c r="K11" s="25">
        <v>43235</v>
      </c>
      <c r="L11" s="25">
        <v>43251</v>
      </c>
      <c r="M11" s="25">
        <v>43266</v>
      </c>
      <c r="N11" s="25">
        <v>43281</v>
      </c>
      <c r="O11" s="270"/>
    </row>
    <row r="12" spans="1:15" x14ac:dyDescent="0.3">
      <c r="A12" s="273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0"/>
    </row>
    <row r="13" spans="1:15" x14ac:dyDescent="0.3">
      <c r="A13" s="273"/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0"/>
    </row>
    <row r="14" spans="1:15" x14ac:dyDescent="0.3">
      <c r="A14" s="273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0"/>
    </row>
    <row r="15" spans="1:15" x14ac:dyDescent="0.3">
      <c r="A15" s="273"/>
      <c r="B15" s="29" t="s">
        <v>37</v>
      </c>
      <c r="C15" s="30">
        <f>SUM(C12:C14)</f>
        <v>0</v>
      </c>
      <c r="D15" s="30">
        <f t="shared" ref="D15:N15" si="1">SUM(D12:D14)</f>
        <v>0</v>
      </c>
      <c r="E15" s="30">
        <f t="shared" si="1"/>
        <v>0</v>
      </c>
      <c r="F15" s="30">
        <f t="shared" si="1"/>
        <v>0</v>
      </c>
      <c r="G15" s="30">
        <f t="shared" si="1"/>
        <v>0</v>
      </c>
      <c r="H15" s="30">
        <f t="shared" si="1"/>
        <v>0</v>
      </c>
      <c r="I15" s="30">
        <f t="shared" si="1"/>
        <v>0</v>
      </c>
      <c r="J15" s="30">
        <f t="shared" si="1"/>
        <v>0</v>
      </c>
      <c r="K15" s="30">
        <f t="shared" si="1"/>
        <v>0</v>
      </c>
      <c r="L15" s="30">
        <f t="shared" si="1"/>
        <v>0</v>
      </c>
      <c r="M15" s="30">
        <f t="shared" si="1"/>
        <v>0</v>
      </c>
      <c r="N15" s="30">
        <f t="shared" si="1"/>
        <v>0</v>
      </c>
      <c r="O15" s="270"/>
    </row>
    <row r="16" spans="1:15" x14ac:dyDescent="0.3">
      <c r="A16" s="273"/>
      <c r="B16" s="265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70"/>
    </row>
    <row r="17" spans="1:15" x14ac:dyDescent="0.3">
      <c r="A17" s="273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70"/>
    </row>
    <row r="18" spans="1:15" x14ac:dyDescent="0.3">
      <c r="A18" s="273"/>
      <c r="C18" s="266"/>
      <c r="D18" s="266"/>
      <c r="E18" s="266"/>
      <c r="G18" s="445" t="s">
        <v>49</v>
      </c>
      <c r="H18" s="445"/>
      <c r="I18" s="445"/>
      <c r="J18" s="445"/>
      <c r="K18" s="445"/>
      <c r="L18" s="446" t="s">
        <v>3</v>
      </c>
      <c r="M18" s="447"/>
      <c r="N18" s="448"/>
      <c r="O18" s="270"/>
    </row>
    <row r="19" spans="1:15" x14ac:dyDescent="0.3">
      <c r="A19" s="272"/>
      <c r="C19" s="444" t="s">
        <v>204</v>
      </c>
      <c r="D19" s="444"/>
      <c r="E19" s="444"/>
      <c r="G19" s="32" t="s">
        <v>48</v>
      </c>
      <c r="H19" s="33" t="s">
        <v>41</v>
      </c>
      <c r="I19" s="34" t="s">
        <v>42</v>
      </c>
      <c r="J19" s="32" t="s">
        <v>1</v>
      </c>
      <c r="K19" s="285" t="s">
        <v>4</v>
      </c>
      <c r="L19" s="440"/>
      <c r="M19" s="441"/>
      <c r="N19" s="442"/>
      <c r="O19" s="270"/>
    </row>
    <row r="20" spans="1:15" x14ac:dyDescent="0.3">
      <c r="A20" s="272" t="s">
        <v>64</v>
      </c>
      <c r="B20" s="31">
        <f>B6</f>
        <v>0</v>
      </c>
      <c r="C20" s="266">
        <f>SUM(C6:N6)</f>
        <v>0</v>
      </c>
      <c r="D20" s="266">
        <f>C20*0.12</f>
        <v>0</v>
      </c>
      <c r="E20" s="266">
        <f>C20+D20</f>
        <v>0</v>
      </c>
      <c r="G20" s="35">
        <f>'Employment Authorization Form'!C16</f>
        <v>0</v>
      </c>
      <c r="H20" s="36">
        <f>'Employment Authorization Form'!B43</f>
        <v>0</v>
      </c>
      <c r="I20" s="36">
        <f>'Employment Authorization Form'!C43</f>
        <v>0</v>
      </c>
      <c r="J20" s="37">
        <f>'Employment Authorization Form'!A43</f>
        <v>0</v>
      </c>
      <c r="K20" s="286">
        <f>'Employment Authorization Form'!G43</f>
        <v>0</v>
      </c>
      <c r="L20" s="440">
        <f>'Employment Authorization Form'!F43</f>
        <v>0</v>
      </c>
      <c r="M20" s="441"/>
      <c r="N20" s="442"/>
      <c r="O20" s="270"/>
    </row>
    <row r="21" spans="1:15" x14ac:dyDescent="0.3">
      <c r="A21" s="272"/>
      <c r="B21" s="26">
        <f>B7</f>
        <v>0</v>
      </c>
      <c r="C21" s="266">
        <f>SUM(C7:N7)</f>
        <v>0</v>
      </c>
      <c r="D21" s="266">
        <f>C21*0.12</f>
        <v>0</v>
      </c>
      <c r="E21" s="266">
        <f>C21+D21</f>
        <v>0</v>
      </c>
      <c r="G21" s="38"/>
      <c r="H21" s="36"/>
      <c r="I21" s="36"/>
      <c r="J21" s="37"/>
      <c r="K21" s="286"/>
      <c r="L21" s="440"/>
      <c r="M21" s="441"/>
      <c r="N21" s="442"/>
      <c r="O21" s="270"/>
    </row>
    <row r="22" spans="1:15" x14ac:dyDescent="0.3">
      <c r="A22" s="272"/>
      <c r="B22" s="26">
        <f>B8</f>
        <v>0</v>
      </c>
      <c r="C22" s="266">
        <f>SUM(C8:N8)</f>
        <v>0</v>
      </c>
      <c r="D22" s="266">
        <f>C22*0.12</f>
        <v>0</v>
      </c>
      <c r="E22" s="266">
        <f>C22+D22</f>
        <v>0</v>
      </c>
      <c r="G22" s="39"/>
      <c r="H22" s="36"/>
      <c r="I22" s="36"/>
      <c r="J22" s="40"/>
      <c r="K22" s="285"/>
      <c r="L22" s="440"/>
      <c r="M22" s="441"/>
      <c r="N22" s="442"/>
      <c r="O22" s="270"/>
    </row>
    <row r="23" spans="1:15" x14ac:dyDescent="0.3">
      <c r="A23" s="272"/>
      <c r="B23" s="277" t="s">
        <v>50</v>
      </c>
      <c r="C23" s="266">
        <f>SUM(C20:C22)</f>
        <v>0</v>
      </c>
      <c r="D23" s="266">
        <f>SUM(D20:D22)</f>
        <v>0</v>
      </c>
      <c r="E23" s="266">
        <f>SUM(E20:E22)</f>
        <v>0</v>
      </c>
      <c r="G23" s="39"/>
      <c r="H23" s="36"/>
      <c r="I23" s="36"/>
      <c r="J23" s="40"/>
      <c r="K23" s="285"/>
      <c r="L23" s="440"/>
      <c r="M23" s="441"/>
      <c r="N23" s="442"/>
      <c r="O23" s="270"/>
    </row>
    <row r="24" spans="1:15" x14ac:dyDescent="0.3">
      <c r="A24" s="273"/>
      <c r="C24" s="266"/>
      <c r="D24" s="266"/>
      <c r="E24" s="266"/>
      <c r="G24" s="39"/>
      <c r="H24" s="36"/>
      <c r="I24" s="36"/>
      <c r="J24" s="40"/>
      <c r="K24" s="285"/>
      <c r="L24" s="440"/>
      <c r="M24" s="441"/>
      <c r="N24" s="442"/>
      <c r="O24" s="270"/>
    </row>
    <row r="25" spans="1:15" x14ac:dyDescent="0.3">
      <c r="A25" s="272"/>
      <c r="C25" s="444" t="s">
        <v>212</v>
      </c>
      <c r="D25" s="444"/>
      <c r="E25" s="444"/>
      <c r="G25" s="39"/>
      <c r="H25" s="36"/>
      <c r="I25" s="36"/>
      <c r="J25" s="40"/>
      <c r="K25" s="285"/>
      <c r="L25" s="440"/>
      <c r="M25" s="441"/>
      <c r="N25" s="442"/>
      <c r="O25" s="270"/>
    </row>
    <row r="26" spans="1:15" x14ac:dyDescent="0.3">
      <c r="A26" s="272" t="s">
        <v>64</v>
      </c>
      <c r="B26" s="26">
        <f>B12</f>
        <v>0</v>
      </c>
      <c r="C26" s="266">
        <f>SUM(C12:N12)</f>
        <v>0</v>
      </c>
      <c r="D26" s="266">
        <f>C26*0.12</f>
        <v>0</v>
      </c>
      <c r="E26" s="266">
        <f>C26+D26</f>
        <v>0</v>
      </c>
      <c r="G26" s="39"/>
      <c r="H26" s="36"/>
      <c r="I26" s="36"/>
      <c r="J26" s="40"/>
      <c r="K26" s="285"/>
      <c r="L26" s="440"/>
      <c r="M26" s="441"/>
      <c r="N26" s="442"/>
      <c r="O26" s="270"/>
    </row>
    <row r="27" spans="1:15" x14ac:dyDescent="0.3">
      <c r="A27" s="272"/>
      <c r="B27" s="26">
        <f>B13</f>
        <v>0</v>
      </c>
      <c r="C27" s="266">
        <f>SUM(C13:N13)</f>
        <v>0</v>
      </c>
      <c r="D27" s="266">
        <f>C27*0.12</f>
        <v>0</v>
      </c>
      <c r="E27" s="266">
        <f>C27+D27</f>
        <v>0</v>
      </c>
      <c r="G27" s="39"/>
      <c r="H27" s="36"/>
      <c r="I27" s="36"/>
      <c r="J27" s="40"/>
      <c r="K27" s="285"/>
      <c r="L27" s="341"/>
      <c r="M27" s="342"/>
      <c r="N27" s="343"/>
      <c r="O27" s="270"/>
    </row>
    <row r="28" spans="1:15" x14ac:dyDescent="0.3">
      <c r="A28" s="272"/>
      <c r="B28" s="26">
        <f>B14</f>
        <v>0</v>
      </c>
      <c r="C28" s="266">
        <f>SUM(C14:N14)</f>
        <v>0</v>
      </c>
      <c r="D28" s="266">
        <f>C28*0.12</f>
        <v>0</v>
      </c>
      <c r="E28" s="266">
        <f>C28+D28</f>
        <v>0</v>
      </c>
      <c r="G28" s="39"/>
      <c r="H28" s="36"/>
      <c r="I28" s="36"/>
      <c r="J28" s="40"/>
      <c r="K28" s="285"/>
      <c r="L28" s="341"/>
      <c r="M28" s="342"/>
      <c r="N28" s="343"/>
      <c r="O28" s="270"/>
    </row>
    <row r="29" spans="1:15" x14ac:dyDescent="0.3">
      <c r="A29" s="272"/>
      <c r="B29" s="277" t="s">
        <v>50</v>
      </c>
      <c r="C29" s="266">
        <f>SUM(C26:C28)</f>
        <v>0</v>
      </c>
      <c r="D29" s="266">
        <f>SUM(D26:D28)</f>
        <v>0</v>
      </c>
      <c r="E29" s="266">
        <f>SUM(E26:E28)</f>
        <v>0</v>
      </c>
      <c r="G29" s="39"/>
      <c r="H29" s="36"/>
      <c r="I29" s="36"/>
      <c r="J29" s="40"/>
      <c r="K29" s="285"/>
      <c r="L29" s="341"/>
      <c r="M29" s="342"/>
      <c r="N29" s="343"/>
      <c r="O29" s="270"/>
    </row>
    <row r="30" spans="1:15" x14ac:dyDescent="0.3">
      <c r="A30" s="272"/>
      <c r="B30" s="277" t="s">
        <v>34</v>
      </c>
      <c r="C30" s="266">
        <f>C23+C29</f>
        <v>0</v>
      </c>
      <c r="D30" s="266">
        <f t="shared" ref="D30:E30" si="2">D23+D29</f>
        <v>0</v>
      </c>
      <c r="E30" s="266">
        <f t="shared" si="2"/>
        <v>0</v>
      </c>
      <c r="G30" s="39"/>
      <c r="H30" s="36"/>
      <c r="I30" s="36"/>
      <c r="J30" s="40"/>
      <c r="K30" s="285"/>
      <c r="L30" s="341"/>
      <c r="M30" s="342"/>
      <c r="N30" s="343"/>
      <c r="O30" s="270"/>
    </row>
    <row r="31" spans="1:15" x14ac:dyDescent="0.3">
      <c r="A31" s="272"/>
      <c r="O31" s="270"/>
    </row>
    <row r="32" spans="1:15" ht="15" thickBot="1" x14ac:dyDescent="0.35">
      <c r="A32" s="274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6"/>
    </row>
  </sheetData>
  <mergeCells count="13">
    <mergeCell ref="L26:N26"/>
    <mergeCell ref="E2:H2"/>
    <mergeCell ref="C19:E19"/>
    <mergeCell ref="C25:E25"/>
    <mergeCell ref="G18:K18"/>
    <mergeCell ref="L18:N18"/>
    <mergeCell ref="L19:N19"/>
    <mergeCell ref="L20:N20"/>
    <mergeCell ref="L21:N21"/>
    <mergeCell ref="L22:N22"/>
    <mergeCell ref="L23:N23"/>
    <mergeCell ref="L24:N24"/>
    <mergeCell ref="L25:N25"/>
  </mergeCells>
  <pageMargins left="0.7" right="0.7" top="0.75" bottom="0.75" header="0.3" footer="0.3"/>
  <pageSetup scale="72" fitToHeight="0" orientation="landscape" verticalDpi="4294967293" r:id="rId1"/>
  <headerFooter>
    <oddFooter>&amp;RRev. 7/1/17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9"/>
  <sheetViews>
    <sheetView zoomScaleNormal="100" workbookViewId="0">
      <selection activeCell="I26" sqref="I26"/>
    </sheetView>
  </sheetViews>
  <sheetFormatPr defaultRowHeight="13.2" x14ac:dyDescent="0.25"/>
  <cols>
    <col min="1" max="1" width="9.109375" style="41"/>
    <col min="2" max="2" width="39.33203125" style="41" customWidth="1"/>
    <col min="3" max="3" width="1.33203125" style="41" customWidth="1"/>
    <col min="4" max="4" width="25.6640625" style="43" customWidth="1"/>
    <col min="5" max="5" width="9.109375" style="42"/>
    <col min="6" max="257" width="9.109375" style="41"/>
    <col min="258" max="258" width="39.33203125" style="41" customWidth="1"/>
    <col min="259" max="259" width="1.33203125" style="41" customWidth="1"/>
    <col min="260" max="260" width="25.6640625" style="41" customWidth="1"/>
    <col min="261" max="513" width="9.109375" style="41"/>
    <col min="514" max="514" width="39.33203125" style="41" customWidth="1"/>
    <col min="515" max="515" width="1.33203125" style="41" customWidth="1"/>
    <col min="516" max="516" width="25.6640625" style="41" customWidth="1"/>
    <col min="517" max="769" width="9.109375" style="41"/>
    <col min="770" max="770" width="39.33203125" style="41" customWidth="1"/>
    <col min="771" max="771" width="1.33203125" style="41" customWidth="1"/>
    <col min="772" max="772" width="25.6640625" style="41" customWidth="1"/>
    <col min="773" max="1025" width="9.109375" style="41"/>
    <col min="1026" max="1026" width="39.33203125" style="41" customWidth="1"/>
    <col min="1027" max="1027" width="1.33203125" style="41" customWidth="1"/>
    <col min="1028" max="1028" width="25.6640625" style="41" customWidth="1"/>
    <col min="1029" max="1281" width="9.109375" style="41"/>
    <col min="1282" max="1282" width="39.33203125" style="41" customWidth="1"/>
    <col min="1283" max="1283" width="1.33203125" style="41" customWidth="1"/>
    <col min="1284" max="1284" width="25.6640625" style="41" customWidth="1"/>
    <col min="1285" max="1537" width="9.109375" style="41"/>
    <col min="1538" max="1538" width="39.33203125" style="41" customWidth="1"/>
    <col min="1539" max="1539" width="1.33203125" style="41" customWidth="1"/>
    <col min="1540" max="1540" width="25.6640625" style="41" customWidth="1"/>
    <col min="1541" max="1793" width="9.109375" style="41"/>
    <col min="1794" max="1794" width="39.33203125" style="41" customWidth="1"/>
    <col min="1795" max="1795" width="1.33203125" style="41" customWidth="1"/>
    <col min="1796" max="1796" width="25.6640625" style="41" customWidth="1"/>
    <col min="1797" max="2049" width="9.109375" style="41"/>
    <col min="2050" max="2050" width="39.33203125" style="41" customWidth="1"/>
    <col min="2051" max="2051" width="1.33203125" style="41" customWidth="1"/>
    <col min="2052" max="2052" width="25.6640625" style="41" customWidth="1"/>
    <col min="2053" max="2305" width="9.109375" style="41"/>
    <col min="2306" max="2306" width="39.33203125" style="41" customWidth="1"/>
    <col min="2307" max="2307" width="1.33203125" style="41" customWidth="1"/>
    <col min="2308" max="2308" width="25.6640625" style="41" customWidth="1"/>
    <col min="2309" max="2561" width="9.109375" style="41"/>
    <col min="2562" max="2562" width="39.33203125" style="41" customWidth="1"/>
    <col min="2563" max="2563" width="1.33203125" style="41" customWidth="1"/>
    <col min="2564" max="2564" width="25.6640625" style="41" customWidth="1"/>
    <col min="2565" max="2817" width="9.109375" style="41"/>
    <col min="2818" max="2818" width="39.33203125" style="41" customWidth="1"/>
    <col min="2819" max="2819" width="1.33203125" style="41" customWidth="1"/>
    <col min="2820" max="2820" width="25.6640625" style="41" customWidth="1"/>
    <col min="2821" max="3073" width="9.109375" style="41"/>
    <col min="3074" max="3074" width="39.33203125" style="41" customWidth="1"/>
    <col min="3075" max="3075" width="1.33203125" style="41" customWidth="1"/>
    <col min="3076" max="3076" width="25.6640625" style="41" customWidth="1"/>
    <col min="3077" max="3329" width="9.109375" style="41"/>
    <col min="3330" max="3330" width="39.33203125" style="41" customWidth="1"/>
    <col min="3331" max="3331" width="1.33203125" style="41" customWidth="1"/>
    <col min="3332" max="3332" width="25.6640625" style="41" customWidth="1"/>
    <col min="3333" max="3585" width="9.109375" style="41"/>
    <col min="3586" max="3586" width="39.33203125" style="41" customWidth="1"/>
    <col min="3587" max="3587" width="1.33203125" style="41" customWidth="1"/>
    <col min="3588" max="3588" width="25.6640625" style="41" customWidth="1"/>
    <col min="3589" max="3841" width="9.109375" style="41"/>
    <col min="3842" max="3842" width="39.33203125" style="41" customWidth="1"/>
    <col min="3843" max="3843" width="1.33203125" style="41" customWidth="1"/>
    <col min="3844" max="3844" width="25.6640625" style="41" customWidth="1"/>
    <col min="3845" max="4097" width="9.109375" style="41"/>
    <col min="4098" max="4098" width="39.33203125" style="41" customWidth="1"/>
    <col min="4099" max="4099" width="1.33203125" style="41" customWidth="1"/>
    <col min="4100" max="4100" width="25.6640625" style="41" customWidth="1"/>
    <col min="4101" max="4353" width="9.109375" style="41"/>
    <col min="4354" max="4354" width="39.33203125" style="41" customWidth="1"/>
    <col min="4355" max="4355" width="1.33203125" style="41" customWidth="1"/>
    <col min="4356" max="4356" width="25.6640625" style="41" customWidth="1"/>
    <col min="4357" max="4609" width="9.109375" style="41"/>
    <col min="4610" max="4610" width="39.33203125" style="41" customWidth="1"/>
    <col min="4611" max="4611" width="1.33203125" style="41" customWidth="1"/>
    <col min="4612" max="4612" width="25.6640625" style="41" customWidth="1"/>
    <col min="4613" max="4865" width="9.109375" style="41"/>
    <col min="4866" max="4866" width="39.33203125" style="41" customWidth="1"/>
    <col min="4867" max="4867" width="1.33203125" style="41" customWidth="1"/>
    <col min="4868" max="4868" width="25.6640625" style="41" customWidth="1"/>
    <col min="4869" max="5121" width="9.109375" style="41"/>
    <col min="5122" max="5122" width="39.33203125" style="41" customWidth="1"/>
    <col min="5123" max="5123" width="1.33203125" style="41" customWidth="1"/>
    <col min="5124" max="5124" width="25.6640625" style="41" customWidth="1"/>
    <col min="5125" max="5377" width="9.109375" style="41"/>
    <col min="5378" max="5378" width="39.33203125" style="41" customWidth="1"/>
    <col min="5379" max="5379" width="1.33203125" style="41" customWidth="1"/>
    <col min="5380" max="5380" width="25.6640625" style="41" customWidth="1"/>
    <col min="5381" max="5633" width="9.109375" style="41"/>
    <col min="5634" max="5634" width="39.33203125" style="41" customWidth="1"/>
    <col min="5635" max="5635" width="1.33203125" style="41" customWidth="1"/>
    <col min="5636" max="5636" width="25.6640625" style="41" customWidth="1"/>
    <col min="5637" max="5889" width="9.109375" style="41"/>
    <col min="5890" max="5890" width="39.33203125" style="41" customWidth="1"/>
    <col min="5891" max="5891" width="1.33203125" style="41" customWidth="1"/>
    <col min="5892" max="5892" width="25.6640625" style="41" customWidth="1"/>
    <col min="5893" max="6145" width="9.109375" style="41"/>
    <col min="6146" max="6146" width="39.33203125" style="41" customWidth="1"/>
    <col min="6147" max="6147" width="1.33203125" style="41" customWidth="1"/>
    <col min="6148" max="6148" width="25.6640625" style="41" customWidth="1"/>
    <col min="6149" max="6401" width="9.109375" style="41"/>
    <col min="6402" max="6402" width="39.33203125" style="41" customWidth="1"/>
    <col min="6403" max="6403" width="1.33203125" style="41" customWidth="1"/>
    <col min="6404" max="6404" width="25.6640625" style="41" customWidth="1"/>
    <col min="6405" max="6657" width="9.109375" style="41"/>
    <col min="6658" max="6658" width="39.33203125" style="41" customWidth="1"/>
    <col min="6659" max="6659" width="1.33203125" style="41" customWidth="1"/>
    <col min="6660" max="6660" width="25.6640625" style="41" customWidth="1"/>
    <col min="6661" max="6913" width="9.109375" style="41"/>
    <col min="6914" max="6914" width="39.33203125" style="41" customWidth="1"/>
    <col min="6915" max="6915" width="1.33203125" style="41" customWidth="1"/>
    <col min="6916" max="6916" width="25.6640625" style="41" customWidth="1"/>
    <col min="6917" max="7169" width="9.109375" style="41"/>
    <col min="7170" max="7170" width="39.33203125" style="41" customWidth="1"/>
    <col min="7171" max="7171" width="1.33203125" style="41" customWidth="1"/>
    <col min="7172" max="7172" width="25.6640625" style="41" customWidth="1"/>
    <col min="7173" max="7425" width="9.109375" style="41"/>
    <col min="7426" max="7426" width="39.33203125" style="41" customWidth="1"/>
    <col min="7427" max="7427" width="1.33203125" style="41" customWidth="1"/>
    <col min="7428" max="7428" width="25.6640625" style="41" customWidth="1"/>
    <col min="7429" max="7681" width="9.109375" style="41"/>
    <col min="7682" max="7682" width="39.33203125" style="41" customWidth="1"/>
    <col min="7683" max="7683" width="1.33203125" style="41" customWidth="1"/>
    <col min="7684" max="7684" width="25.6640625" style="41" customWidth="1"/>
    <col min="7685" max="7937" width="9.109375" style="41"/>
    <col min="7938" max="7938" width="39.33203125" style="41" customWidth="1"/>
    <col min="7939" max="7939" width="1.33203125" style="41" customWidth="1"/>
    <col min="7940" max="7940" width="25.6640625" style="41" customWidth="1"/>
    <col min="7941" max="8193" width="9.109375" style="41"/>
    <col min="8194" max="8194" width="39.33203125" style="41" customWidth="1"/>
    <col min="8195" max="8195" width="1.33203125" style="41" customWidth="1"/>
    <col min="8196" max="8196" width="25.6640625" style="41" customWidth="1"/>
    <col min="8197" max="8449" width="9.109375" style="41"/>
    <col min="8450" max="8450" width="39.33203125" style="41" customWidth="1"/>
    <col min="8451" max="8451" width="1.33203125" style="41" customWidth="1"/>
    <col min="8452" max="8452" width="25.6640625" style="41" customWidth="1"/>
    <col min="8453" max="8705" width="9.109375" style="41"/>
    <col min="8706" max="8706" width="39.33203125" style="41" customWidth="1"/>
    <col min="8707" max="8707" width="1.33203125" style="41" customWidth="1"/>
    <col min="8708" max="8708" width="25.6640625" style="41" customWidth="1"/>
    <col min="8709" max="8961" width="9.109375" style="41"/>
    <col min="8962" max="8962" width="39.33203125" style="41" customWidth="1"/>
    <col min="8963" max="8963" width="1.33203125" style="41" customWidth="1"/>
    <col min="8964" max="8964" width="25.6640625" style="41" customWidth="1"/>
    <col min="8965" max="9217" width="9.109375" style="41"/>
    <col min="9218" max="9218" width="39.33203125" style="41" customWidth="1"/>
    <col min="9219" max="9219" width="1.33203125" style="41" customWidth="1"/>
    <col min="9220" max="9220" width="25.6640625" style="41" customWidth="1"/>
    <col min="9221" max="9473" width="9.109375" style="41"/>
    <col min="9474" max="9474" width="39.33203125" style="41" customWidth="1"/>
    <col min="9475" max="9475" width="1.33203125" style="41" customWidth="1"/>
    <col min="9476" max="9476" width="25.6640625" style="41" customWidth="1"/>
    <col min="9477" max="9729" width="9.109375" style="41"/>
    <col min="9730" max="9730" width="39.33203125" style="41" customWidth="1"/>
    <col min="9731" max="9731" width="1.33203125" style="41" customWidth="1"/>
    <col min="9732" max="9732" width="25.6640625" style="41" customWidth="1"/>
    <col min="9733" max="9985" width="9.109375" style="41"/>
    <col min="9986" max="9986" width="39.33203125" style="41" customWidth="1"/>
    <col min="9987" max="9987" width="1.33203125" style="41" customWidth="1"/>
    <col min="9988" max="9988" width="25.6640625" style="41" customWidth="1"/>
    <col min="9989" max="10241" width="9.109375" style="41"/>
    <col min="10242" max="10242" width="39.33203125" style="41" customWidth="1"/>
    <col min="10243" max="10243" width="1.33203125" style="41" customWidth="1"/>
    <col min="10244" max="10244" width="25.6640625" style="41" customWidth="1"/>
    <col min="10245" max="10497" width="9.109375" style="41"/>
    <col min="10498" max="10498" width="39.33203125" style="41" customWidth="1"/>
    <col min="10499" max="10499" width="1.33203125" style="41" customWidth="1"/>
    <col min="10500" max="10500" width="25.6640625" style="41" customWidth="1"/>
    <col min="10501" max="10753" width="9.109375" style="41"/>
    <col min="10754" max="10754" width="39.33203125" style="41" customWidth="1"/>
    <col min="10755" max="10755" width="1.33203125" style="41" customWidth="1"/>
    <col min="10756" max="10756" width="25.6640625" style="41" customWidth="1"/>
    <col min="10757" max="11009" width="9.109375" style="41"/>
    <col min="11010" max="11010" width="39.33203125" style="41" customWidth="1"/>
    <col min="11011" max="11011" width="1.33203125" style="41" customWidth="1"/>
    <col min="11012" max="11012" width="25.6640625" style="41" customWidth="1"/>
    <col min="11013" max="11265" width="9.109375" style="41"/>
    <col min="11266" max="11266" width="39.33203125" style="41" customWidth="1"/>
    <col min="11267" max="11267" width="1.33203125" style="41" customWidth="1"/>
    <col min="11268" max="11268" width="25.6640625" style="41" customWidth="1"/>
    <col min="11269" max="11521" width="9.109375" style="41"/>
    <col min="11522" max="11522" width="39.33203125" style="41" customWidth="1"/>
    <col min="11523" max="11523" width="1.33203125" style="41" customWidth="1"/>
    <col min="11524" max="11524" width="25.6640625" style="41" customWidth="1"/>
    <col min="11525" max="11777" width="9.109375" style="41"/>
    <col min="11778" max="11778" width="39.33203125" style="41" customWidth="1"/>
    <col min="11779" max="11779" width="1.33203125" style="41" customWidth="1"/>
    <col min="11780" max="11780" width="25.6640625" style="41" customWidth="1"/>
    <col min="11781" max="12033" width="9.109375" style="41"/>
    <col min="12034" max="12034" width="39.33203125" style="41" customWidth="1"/>
    <col min="12035" max="12035" width="1.33203125" style="41" customWidth="1"/>
    <col min="12036" max="12036" width="25.6640625" style="41" customWidth="1"/>
    <col min="12037" max="12289" width="9.109375" style="41"/>
    <col min="12290" max="12290" width="39.33203125" style="41" customWidth="1"/>
    <col min="12291" max="12291" width="1.33203125" style="41" customWidth="1"/>
    <col min="12292" max="12292" width="25.6640625" style="41" customWidth="1"/>
    <col min="12293" max="12545" width="9.109375" style="41"/>
    <col min="12546" max="12546" width="39.33203125" style="41" customWidth="1"/>
    <col min="12547" max="12547" width="1.33203125" style="41" customWidth="1"/>
    <col min="12548" max="12548" width="25.6640625" style="41" customWidth="1"/>
    <col min="12549" max="12801" width="9.109375" style="41"/>
    <col min="12802" max="12802" width="39.33203125" style="41" customWidth="1"/>
    <col min="12803" max="12803" width="1.33203125" style="41" customWidth="1"/>
    <col min="12804" max="12804" width="25.6640625" style="41" customWidth="1"/>
    <col min="12805" max="13057" width="9.109375" style="41"/>
    <col min="13058" max="13058" width="39.33203125" style="41" customWidth="1"/>
    <col min="13059" max="13059" width="1.33203125" style="41" customWidth="1"/>
    <col min="13060" max="13060" width="25.6640625" style="41" customWidth="1"/>
    <col min="13061" max="13313" width="9.109375" style="41"/>
    <col min="13314" max="13314" width="39.33203125" style="41" customWidth="1"/>
    <col min="13315" max="13315" width="1.33203125" style="41" customWidth="1"/>
    <col min="13316" max="13316" width="25.6640625" style="41" customWidth="1"/>
    <col min="13317" max="13569" width="9.109375" style="41"/>
    <col min="13570" max="13570" width="39.33203125" style="41" customWidth="1"/>
    <col min="13571" max="13571" width="1.33203125" style="41" customWidth="1"/>
    <col min="13572" max="13572" width="25.6640625" style="41" customWidth="1"/>
    <col min="13573" max="13825" width="9.109375" style="41"/>
    <col min="13826" max="13826" width="39.33203125" style="41" customWidth="1"/>
    <col min="13827" max="13827" width="1.33203125" style="41" customWidth="1"/>
    <col min="13828" max="13828" width="25.6640625" style="41" customWidth="1"/>
    <col min="13829" max="14081" width="9.109375" style="41"/>
    <col min="14082" max="14082" width="39.33203125" style="41" customWidth="1"/>
    <col min="14083" max="14083" width="1.33203125" style="41" customWidth="1"/>
    <col min="14084" max="14084" width="25.6640625" style="41" customWidth="1"/>
    <col min="14085" max="14337" width="9.109375" style="41"/>
    <col min="14338" max="14338" width="39.33203125" style="41" customWidth="1"/>
    <col min="14339" max="14339" width="1.33203125" style="41" customWidth="1"/>
    <col min="14340" max="14340" width="25.6640625" style="41" customWidth="1"/>
    <col min="14341" max="14593" width="9.109375" style="41"/>
    <col min="14594" max="14594" width="39.33203125" style="41" customWidth="1"/>
    <col min="14595" max="14595" width="1.33203125" style="41" customWidth="1"/>
    <col min="14596" max="14596" width="25.6640625" style="41" customWidth="1"/>
    <col min="14597" max="14849" width="9.109375" style="41"/>
    <col min="14850" max="14850" width="39.33203125" style="41" customWidth="1"/>
    <col min="14851" max="14851" width="1.33203125" style="41" customWidth="1"/>
    <col min="14852" max="14852" width="25.6640625" style="41" customWidth="1"/>
    <col min="14853" max="15105" width="9.109375" style="41"/>
    <col min="15106" max="15106" width="39.33203125" style="41" customWidth="1"/>
    <col min="15107" max="15107" width="1.33203125" style="41" customWidth="1"/>
    <col min="15108" max="15108" width="25.6640625" style="41" customWidth="1"/>
    <col min="15109" max="15361" width="9.109375" style="41"/>
    <col min="15362" max="15362" width="39.33203125" style="41" customWidth="1"/>
    <col min="15363" max="15363" width="1.33203125" style="41" customWidth="1"/>
    <col min="15364" max="15364" width="25.6640625" style="41" customWidth="1"/>
    <col min="15365" max="15617" width="9.109375" style="41"/>
    <col min="15618" max="15618" width="39.33203125" style="41" customWidth="1"/>
    <col min="15619" max="15619" width="1.33203125" style="41" customWidth="1"/>
    <col min="15620" max="15620" width="25.6640625" style="41" customWidth="1"/>
    <col min="15621" max="15873" width="9.109375" style="41"/>
    <col min="15874" max="15874" width="39.33203125" style="41" customWidth="1"/>
    <col min="15875" max="15875" width="1.33203125" style="41" customWidth="1"/>
    <col min="15876" max="15876" width="25.6640625" style="41" customWidth="1"/>
    <col min="15877" max="16129" width="9.109375" style="41"/>
    <col min="16130" max="16130" width="39.33203125" style="41" customWidth="1"/>
    <col min="16131" max="16131" width="1.33203125" style="41" customWidth="1"/>
    <col min="16132" max="16132" width="25.6640625" style="41" customWidth="1"/>
    <col min="16133" max="16384" width="9.109375" style="41"/>
  </cols>
  <sheetData>
    <row r="1" spans="2:4" ht="40.5" customHeight="1" thickBot="1" x14ac:dyDescent="0.3">
      <c r="B1" s="449" t="s">
        <v>53</v>
      </c>
      <c r="C1" s="450"/>
      <c r="D1" s="451"/>
    </row>
    <row r="2" spans="2:4" ht="13.8" thickBot="1" x14ac:dyDescent="0.3"/>
    <row r="3" spans="2:4" x14ac:dyDescent="0.25">
      <c r="B3" s="44" t="s">
        <v>54</v>
      </c>
      <c r="C3" s="45"/>
      <c r="D3" s="66">
        <f>'Employment Authorization Form'!A10</f>
        <v>0</v>
      </c>
    </row>
    <row r="4" spans="2:4" x14ac:dyDescent="0.25">
      <c r="B4" s="46" t="s">
        <v>2</v>
      </c>
      <c r="C4" s="47"/>
      <c r="D4" s="67">
        <f>'Employment Authorization Form'!D40</f>
        <v>0</v>
      </c>
    </row>
    <row r="5" spans="2:4" x14ac:dyDescent="0.25">
      <c r="B5" s="46" t="s">
        <v>3</v>
      </c>
      <c r="C5" s="47"/>
      <c r="D5" s="68">
        <f>'Employment Authorization Form'!F40</f>
        <v>0</v>
      </c>
    </row>
    <row r="6" spans="2:4" x14ac:dyDescent="0.25">
      <c r="B6" s="46" t="s">
        <v>55</v>
      </c>
      <c r="C6" s="47"/>
      <c r="D6" s="69"/>
    </row>
    <row r="7" spans="2:4" x14ac:dyDescent="0.25">
      <c r="B7" s="46" t="s">
        <v>56</v>
      </c>
      <c r="C7" s="47"/>
      <c r="D7" s="48"/>
    </row>
    <row r="8" spans="2:4" x14ac:dyDescent="0.25">
      <c r="B8" s="49"/>
      <c r="C8" s="47"/>
      <c r="D8" s="48"/>
    </row>
    <row r="9" spans="2:4" x14ac:dyDescent="0.25">
      <c r="B9" s="46" t="s">
        <v>57</v>
      </c>
      <c r="C9" s="47"/>
      <c r="D9" s="48">
        <f>D6/12</f>
        <v>0</v>
      </c>
    </row>
    <row r="10" spans="2:4" x14ac:dyDescent="0.25">
      <c r="B10" s="46" t="s">
        <v>58</v>
      </c>
      <c r="C10" s="47"/>
      <c r="D10" s="70"/>
    </row>
    <row r="11" spans="2:4" x14ac:dyDescent="0.25">
      <c r="B11" s="46" t="s">
        <v>59</v>
      </c>
      <c r="C11" s="47"/>
      <c r="D11" s="48">
        <f>D9*D10</f>
        <v>0</v>
      </c>
    </row>
    <row r="12" spans="2:4" x14ac:dyDescent="0.25">
      <c r="B12" s="46" t="s">
        <v>60</v>
      </c>
      <c r="C12" s="47"/>
      <c r="D12" s="48">
        <f>D11/2</f>
        <v>0</v>
      </c>
    </row>
    <row r="13" spans="2:4" x14ac:dyDescent="0.25">
      <c r="B13" s="46" t="s">
        <v>61</v>
      </c>
      <c r="C13" s="47"/>
      <c r="D13" s="71"/>
    </row>
    <row r="14" spans="2:4" ht="13.8" thickBot="1" x14ac:dyDescent="0.3">
      <c r="B14" s="46" t="s">
        <v>62</v>
      </c>
      <c r="C14" s="47"/>
      <c r="D14" s="50">
        <f>D12*D13</f>
        <v>0</v>
      </c>
    </row>
    <row r="15" spans="2:4" ht="14.4" thickTop="1" thickBot="1" x14ac:dyDescent="0.3">
      <c r="B15" s="51" t="s">
        <v>63</v>
      </c>
      <c r="C15" s="52"/>
      <c r="D15" s="53"/>
    </row>
    <row r="18" spans="2:5" x14ac:dyDescent="0.25">
      <c r="B18" s="453" t="s">
        <v>200</v>
      </c>
      <c r="D18" s="452" t="s">
        <v>201</v>
      </c>
      <c r="E18" s="452"/>
    </row>
    <row r="19" spans="2:5" x14ac:dyDescent="0.25">
      <c r="B19" s="453"/>
      <c r="D19" s="452"/>
      <c r="E19" s="452"/>
    </row>
  </sheetData>
  <sheetProtection sheet="1" objects="1" scenarios="1"/>
  <mergeCells count="3">
    <mergeCell ref="B1:D1"/>
    <mergeCell ref="D18:E19"/>
    <mergeCell ref="B18:B19"/>
  </mergeCells>
  <pageMargins left="0.7" right="0.7" top="0.75" bottom="0.75" header="0.3" footer="0.3"/>
  <pageSetup orientation="portrait" verticalDpi="0" r:id="rId1"/>
  <headerFooter>
    <oddFooter>&amp;RRev. 9/12/16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R78"/>
  <sheetViews>
    <sheetView zoomScale="85" zoomScaleNormal="85" workbookViewId="0">
      <selection activeCell="G51" sqref="G51"/>
    </sheetView>
  </sheetViews>
  <sheetFormatPr defaultColWidth="9.109375" defaultRowHeight="13.2" x14ac:dyDescent="0.25"/>
  <cols>
    <col min="1" max="1" width="10.33203125" style="102" customWidth="1"/>
    <col min="2" max="2" width="13.33203125" style="102" customWidth="1"/>
    <col min="3" max="3" width="19.6640625" style="102" customWidth="1"/>
    <col min="4" max="4" width="15.44140625" style="102" customWidth="1"/>
    <col min="5" max="5" width="4.44140625" style="102" customWidth="1"/>
    <col min="6" max="7" width="20.44140625" style="102" customWidth="1"/>
    <col min="8" max="11" width="18.6640625" style="102" hidden="1" customWidth="1"/>
    <col min="12" max="12" width="13.6640625" style="102" customWidth="1"/>
    <col min="13" max="13" width="3.6640625" style="102" customWidth="1"/>
    <col min="14" max="14" width="21.109375" style="102" customWidth="1"/>
    <col min="15" max="15" width="14.5546875" style="102" customWidth="1"/>
    <col min="16" max="16" width="8.6640625" style="102" customWidth="1"/>
    <col min="17" max="17" width="7.44140625" style="102" customWidth="1"/>
    <col min="18" max="16384" width="9.109375" style="102"/>
  </cols>
  <sheetData>
    <row r="1" spans="1:17" s="95" customFormat="1" ht="19.5" customHeight="1" x14ac:dyDescent="0.4">
      <c r="A1" s="454" t="s">
        <v>209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</row>
    <row r="2" spans="1:17" s="96" customFormat="1" ht="22.8" x14ac:dyDescent="0.4">
      <c r="A2" s="455" t="s">
        <v>67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</row>
    <row r="3" spans="1:17" ht="15.6" x14ac:dyDescent="0.3">
      <c r="A3" s="97"/>
      <c r="B3" s="97"/>
      <c r="C3" s="97"/>
      <c r="D3" s="98"/>
      <c r="E3" s="99"/>
      <c r="F3" s="100"/>
      <c r="G3" s="100"/>
      <c r="H3" s="100"/>
      <c r="I3" s="100"/>
      <c r="J3" s="100"/>
      <c r="K3" s="100"/>
      <c r="L3" s="100"/>
      <c r="M3" s="100"/>
      <c r="N3" s="100"/>
      <c r="O3" s="101"/>
      <c r="P3" s="97"/>
      <c r="Q3" s="97"/>
    </row>
    <row r="4" spans="1:17" ht="20.25" customHeight="1" x14ac:dyDescent="0.4">
      <c r="A4" s="103" t="s">
        <v>13</v>
      </c>
      <c r="B4" s="104"/>
      <c r="C4" s="257">
        <f>'Employment Authorization Form'!B73</f>
        <v>0</v>
      </c>
      <c r="D4" s="98" t="s">
        <v>68</v>
      </c>
      <c r="E4" s="105"/>
      <c r="F4" s="456" t="s">
        <v>70</v>
      </c>
      <c r="G4" s="457"/>
      <c r="H4" s="457"/>
      <c r="I4" s="457"/>
      <c r="J4" s="457"/>
      <c r="K4" s="457"/>
      <c r="L4" s="458"/>
      <c r="M4" s="105" t="s">
        <v>69</v>
      </c>
      <c r="N4" s="459" t="s">
        <v>71</v>
      </c>
      <c r="O4" s="460"/>
      <c r="P4" s="461"/>
      <c r="Q4" s="461"/>
    </row>
    <row r="5" spans="1:17" ht="10.5" customHeight="1" x14ac:dyDescent="0.25">
      <c r="A5" s="104"/>
      <c r="B5" s="104"/>
      <c r="C5" s="106"/>
      <c r="D5" s="106"/>
      <c r="E5" s="106"/>
      <c r="F5" s="106"/>
      <c r="G5" s="106"/>
      <c r="H5" s="106"/>
      <c r="I5" s="106"/>
      <c r="J5" s="106"/>
      <c r="K5" s="106"/>
      <c r="L5" s="104"/>
      <c r="M5" s="104"/>
      <c r="N5" s="104"/>
      <c r="O5" s="104"/>
      <c r="P5" s="104"/>
      <c r="Q5" s="104"/>
    </row>
    <row r="6" spans="1:17" ht="16.5" customHeight="1" x14ac:dyDescent="0.25">
      <c r="A6" s="107" t="s">
        <v>72</v>
      </c>
      <c r="B6" s="108"/>
      <c r="C6" s="108"/>
      <c r="D6" s="108"/>
      <c r="E6" s="108"/>
      <c r="F6" s="462" t="s">
        <v>73</v>
      </c>
      <c r="G6" s="463"/>
      <c r="H6" s="463"/>
      <c r="I6" s="463"/>
      <c r="J6" s="463"/>
      <c r="K6" s="463"/>
      <c r="L6" s="463"/>
      <c r="M6" s="464"/>
      <c r="N6" s="109" t="s">
        <v>74</v>
      </c>
      <c r="O6" s="110"/>
      <c r="P6" s="111" t="s">
        <v>75</v>
      </c>
      <c r="Q6" s="112" t="s">
        <v>76</v>
      </c>
    </row>
    <row r="7" spans="1:17" ht="16.5" customHeight="1" x14ac:dyDescent="0.3">
      <c r="A7" s="465" t="s">
        <v>77</v>
      </c>
      <c r="B7" s="466"/>
      <c r="C7" s="466" t="s">
        <v>78</v>
      </c>
      <c r="D7" s="466"/>
      <c r="E7" s="467"/>
      <c r="F7" s="468"/>
      <c r="G7" s="469"/>
      <c r="H7" s="469"/>
      <c r="I7" s="469"/>
      <c r="J7" s="469"/>
      <c r="K7" s="469"/>
      <c r="L7" s="469"/>
      <c r="M7" s="470"/>
      <c r="N7" s="113"/>
      <c r="O7" s="471" t="s">
        <v>79</v>
      </c>
      <c r="P7" s="473" t="s">
        <v>80</v>
      </c>
      <c r="Q7" s="475" t="s">
        <v>81</v>
      </c>
    </row>
    <row r="8" spans="1:17" ht="35.25" customHeight="1" x14ac:dyDescent="0.4">
      <c r="A8" s="476">
        <f>'Employment Authorization Form'!A10</f>
        <v>0</v>
      </c>
      <c r="B8" s="477"/>
      <c r="C8" s="477">
        <f>'Employment Authorization Form'!C10</f>
        <v>0</v>
      </c>
      <c r="D8" s="477"/>
      <c r="E8" s="477"/>
      <c r="F8" s="478" t="e">
        <f>'Employment Authorization Form'!A38:C38</f>
        <v>#VALUE!</v>
      </c>
      <c r="G8" s="479"/>
      <c r="H8" s="479"/>
      <c r="I8" s="479"/>
      <c r="J8" s="479"/>
      <c r="K8" s="479"/>
      <c r="L8" s="479"/>
      <c r="M8" s="480"/>
      <c r="N8" s="114">
        <f>'Employment Authorization Form'!F10</f>
        <v>0</v>
      </c>
      <c r="O8" s="472"/>
      <c r="P8" s="474"/>
      <c r="Q8" s="475"/>
    </row>
    <row r="9" spans="1:17" ht="31.5" customHeight="1" x14ac:dyDescent="0.4">
      <c r="A9" s="481"/>
      <c r="B9" s="482"/>
      <c r="C9" s="115" t="s">
        <v>82</v>
      </c>
      <c r="D9" s="495" t="s">
        <v>83</v>
      </c>
      <c r="E9" s="496"/>
      <c r="F9" s="116" t="s">
        <v>84</v>
      </c>
      <c r="G9" s="117" t="s">
        <v>85</v>
      </c>
      <c r="H9" s="118"/>
      <c r="I9" s="118"/>
      <c r="J9" s="118"/>
      <c r="K9" s="118"/>
      <c r="L9" s="497">
        <f>'Employment Authorization Form'!F43</f>
        <v>0</v>
      </c>
      <c r="M9" s="497"/>
      <c r="N9" s="498"/>
      <c r="O9" s="472"/>
      <c r="P9" s="474"/>
      <c r="Q9" s="475"/>
    </row>
    <row r="10" spans="1:17" ht="24.75" customHeight="1" x14ac:dyDescent="0.3">
      <c r="A10" s="499" t="s">
        <v>86</v>
      </c>
      <c r="B10" s="500"/>
      <c r="C10" s="119">
        <f>L45+O45</f>
        <v>0</v>
      </c>
      <c r="D10" s="501"/>
      <c r="E10" s="502"/>
      <c r="F10" s="120">
        <f>+C10*D10</f>
        <v>0</v>
      </c>
      <c r="G10" s="117" t="s">
        <v>87</v>
      </c>
      <c r="H10" s="118"/>
      <c r="I10" s="118"/>
      <c r="J10" s="118"/>
      <c r="K10" s="118"/>
      <c r="L10" s="503">
        <f>'Employment Authorization Form'!C16</f>
        <v>0</v>
      </c>
      <c r="M10" s="504"/>
      <c r="N10" s="505"/>
      <c r="O10" s="472"/>
      <c r="P10" s="474"/>
      <c r="Q10" s="475"/>
    </row>
    <row r="11" spans="1:17" ht="24" customHeight="1" x14ac:dyDescent="0.3">
      <c r="A11" s="506" t="s">
        <v>88</v>
      </c>
      <c r="B11" s="507"/>
      <c r="C11" s="121">
        <f>N45</f>
        <v>0</v>
      </c>
      <c r="D11" s="508">
        <f>+D10*1.5</f>
        <v>0</v>
      </c>
      <c r="E11" s="509"/>
      <c r="F11" s="122">
        <f>+C11*D11</f>
        <v>0</v>
      </c>
      <c r="G11" s="123" t="s">
        <v>89</v>
      </c>
      <c r="H11" s="124"/>
      <c r="I11" s="124"/>
      <c r="J11" s="124"/>
      <c r="K11" s="124"/>
      <c r="L11" s="510">
        <f>'Employment Authorization Form'!A43</f>
        <v>0</v>
      </c>
      <c r="M11" s="510"/>
      <c r="N11" s="511"/>
      <c r="O11" s="472"/>
      <c r="P11" s="474"/>
      <c r="Q11" s="475"/>
    </row>
    <row r="12" spans="1:17" s="130" customFormat="1" ht="43.5" customHeight="1" x14ac:dyDescent="0.3">
      <c r="A12" s="125" t="s">
        <v>90</v>
      </c>
      <c r="B12" s="125" t="s">
        <v>91</v>
      </c>
      <c r="C12" s="126" t="s">
        <v>92</v>
      </c>
      <c r="D12" s="483" t="s">
        <v>93</v>
      </c>
      <c r="E12" s="484"/>
      <c r="F12" s="126" t="s">
        <v>92</v>
      </c>
      <c r="G12" s="126" t="s">
        <v>93</v>
      </c>
      <c r="H12" s="127"/>
      <c r="I12" s="127"/>
      <c r="J12" s="127"/>
      <c r="K12" s="127"/>
      <c r="L12" s="485" t="s">
        <v>94</v>
      </c>
      <c r="M12" s="486"/>
      <c r="N12" s="128" t="s">
        <v>95</v>
      </c>
      <c r="O12" s="129" t="s">
        <v>96</v>
      </c>
      <c r="P12" s="487" t="s">
        <v>97</v>
      </c>
      <c r="Q12" s="488"/>
    </row>
    <row r="13" spans="1:17" s="137" customFormat="1" ht="26.1" customHeight="1" x14ac:dyDescent="0.3">
      <c r="A13" s="131">
        <v>1</v>
      </c>
      <c r="B13" s="132">
        <v>16</v>
      </c>
      <c r="C13" s="133"/>
      <c r="D13" s="489"/>
      <c r="E13" s="490"/>
      <c r="F13" s="134"/>
      <c r="G13" s="133"/>
      <c r="H13" s="135">
        <f>+(D13-C13)+(G13-F13)</f>
        <v>0</v>
      </c>
      <c r="I13" s="136">
        <f>IF(MINUTE(+H13)&gt;54,1,IF(MINUTE(+H13)&gt;48,0.9,IF(MINUTE(+H13)&gt;42,0.8,IF(MINUTE(+H13)&gt;36,0.7,IF(MINUTE(+H13)&gt;30,0.6,IF(MINUTE(+H13)&gt;24,0.5,IF(MINUTE(+H13)&gt;18,0.4,+I14)))))))</f>
        <v>0</v>
      </c>
      <c r="K13" s="136">
        <f>+HOUR(H13)</f>
        <v>0</v>
      </c>
      <c r="L13" s="491">
        <f>IF((+K13+I13)&gt;8,8,+(+K13+I13))</f>
        <v>0</v>
      </c>
      <c r="M13" s="492"/>
      <c r="N13" s="138">
        <f>IF(K13&gt;=8,K13-L13+I13,0)</f>
        <v>0</v>
      </c>
      <c r="O13" s="139"/>
      <c r="P13" s="493"/>
      <c r="Q13" s="494"/>
    </row>
    <row r="14" spans="1:17" s="137" customFormat="1" ht="26.1" hidden="1" customHeight="1" x14ac:dyDescent="0.3">
      <c r="A14" s="131"/>
      <c r="B14" s="132"/>
      <c r="C14" s="140"/>
      <c r="D14" s="489"/>
      <c r="E14" s="490"/>
      <c r="F14" s="134"/>
      <c r="G14" s="133"/>
      <c r="H14" s="135"/>
      <c r="I14" s="136">
        <f>IF(MINUTE(+H13)&gt;12,0.3,IF(MINUTE(+H13)&gt;6,0.2,IF(MINUTE(+H13)&gt;0,0.1,0)))</f>
        <v>0</v>
      </c>
      <c r="J14" s="136"/>
      <c r="K14" s="136"/>
      <c r="L14" s="141"/>
      <c r="M14" s="138"/>
      <c r="N14" s="142"/>
      <c r="O14" s="143"/>
      <c r="P14" s="144"/>
      <c r="Q14" s="145"/>
    </row>
    <row r="15" spans="1:17" s="137" customFormat="1" ht="26.1" customHeight="1" x14ac:dyDescent="0.3">
      <c r="A15" s="131">
        <v>2</v>
      </c>
      <c r="B15" s="131">
        <v>17</v>
      </c>
      <c r="C15" s="133"/>
      <c r="D15" s="489"/>
      <c r="E15" s="490"/>
      <c r="F15" s="134"/>
      <c r="G15" s="133"/>
      <c r="H15" s="135">
        <f>+(D15-C15)+(G15-F15)</f>
        <v>0</v>
      </c>
      <c r="I15" s="136">
        <f>IF(MINUTE(+H15)&gt;54,1,IF(MINUTE(+H15)&gt;48,0.9,IF(MINUTE(+H15)&gt;42,0.8,IF(MINUTE(+H15)&gt;36,0.7,IF(MINUTE(+H15)&gt;30,0.6,IF(MINUTE(+H15)&gt;24,0.5,IF(MINUTE(+H15)&gt;18,0.4,+I16)))))))</f>
        <v>0</v>
      </c>
      <c r="J15" s="146"/>
      <c r="K15" s="136">
        <f>+HOUR(H15)</f>
        <v>0</v>
      </c>
      <c r="L15" s="491">
        <f>IF((+K15+I15)&gt;8,8,+(+K15+I15))</f>
        <v>0</v>
      </c>
      <c r="M15" s="492"/>
      <c r="N15" s="138">
        <f>IF(K15&gt;=8,K15-L15+I15,0)</f>
        <v>0</v>
      </c>
      <c r="O15" s="139"/>
      <c r="P15" s="512"/>
      <c r="Q15" s="513"/>
    </row>
    <row r="16" spans="1:17" s="137" customFormat="1" ht="26.1" hidden="1" customHeight="1" x14ac:dyDescent="0.3">
      <c r="A16" s="131"/>
      <c r="B16" s="131"/>
      <c r="C16" s="133"/>
      <c r="D16" s="133"/>
      <c r="E16" s="147"/>
      <c r="F16" s="134"/>
      <c r="G16" s="133"/>
      <c r="H16" s="135"/>
      <c r="I16" s="136">
        <f>IF(MINUTE(+H15)&gt;12,0.3,IF(MINUTE(+H15)&gt;6,0.2,IF(MINUTE(+H15)&gt;0,0.1,0)))</f>
        <v>0</v>
      </c>
      <c r="J16" s="146"/>
      <c r="K16" s="146"/>
      <c r="L16" s="141"/>
      <c r="M16" s="138"/>
      <c r="N16" s="142"/>
      <c r="O16" s="139"/>
      <c r="P16" s="148"/>
      <c r="Q16" s="145"/>
    </row>
    <row r="17" spans="1:17" s="137" customFormat="1" ht="26.1" customHeight="1" x14ac:dyDescent="0.3">
      <c r="A17" s="149">
        <v>3</v>
      </c>
      <c r="B17" s="149">
        <v>18</v>
      </c>
      <c r="C17" s="133"/>
      <c r="D17" s="489"/>
      <c r="E17" s="490"/>
      <c r="F17" s="134"/>
      <c r="G17" s="133"/>
      <c r="H17" s="135">
        <f>+(D17-C17)+(G17-F17)</f>
        <v>0</v>
      </c>
      <c r="I17" s="136">
        <f>IF(MINUTE(+H17)&gt;54,1,IF(MINUTE(+H17)&gt;48,0.9,IF(MINUTE(+H17)&gt;42,0.8,IF(MINUTE(+H17)&gt;36,0.7,IF(MINUTE(+H17)&gt;30,0.6,IF(MINUTE(+H17)&gt;24,0.5,IF(MINUTE(+H17)&gt;18,0.4,+I18)))))))</f>
        <v>0</v>
      </c>
      <c r="J17" s="146"/>
      <c r="K17" s="136">
        <f>+HOUR(H17)</f>
        <v>0</v>
      </c>
      <c r="L17" s="491">
        <f>IF((+K17+I17)&gt;8,8,+(+K17+I17))</f>
        <v>0</v>
      </c>
      <c r="M17" s="492"/>
      <c r="N17" s="138">
        <f>IF(K17&gt;=8,K17-L17+I17,0)</f>
        <v>0</v>
      </c>
      <c r="O17" s="139"/>
      <c r="P17" s="514"/>
      <c r="Q17" s="515"/>
    </row>
    <row r="18" spans="1:17" s="137" customFormat="1" ht="26.1" hidden="1" customHeight="1" x14ac:dyDescent="0.3">
      <c r="A18" s="149"/>
      <c r="B18" s="149"/>
      <c r="C18" s="133"/>
      <c r="D18" s="133"/>
      <c r="E18" s="147"/>
      <c r="F18" s="134"/>
      <c r="G18" s="133"/>
      <c r="H18" s="135"/>
      <c r="I18" s="136">
        <f>IF(MINUTE(+H17)&gt;12,0.3,IF(MINUTE(+H17)&gt;6,0.2,IF(MINUTE(+H17)&gt;0,0.1,0)))</f>
        <v>0</v>
      </c>
      <c r="J18" s="146"/>
      <c r="K18" s="136"/>
      <c r="L18" s="141"/>
      <c r="M18" s="138"/>
      <c r="N18" s="150"/>
      <c r="O18" s="139"/>
      <c r="P18" s="148"/>
      <c r="Q18" s="145"/>
    </row>
    <row r="19" spans="1:17" s="137" customFormat="1" ht="26.1" customHeight="1" x14ac:dyDescent="0.3">
      <c r="A19" s="149">
        <v>4</v>
      </c>
      <c r="B19" s="149">
        <v>19</v>
      </c>
      <c r="C19" s="133"/>
      <c r="D19" s="489"/>
      <c r="E19" s="490"/>
      <c r="F19" s="134"/>
      <c r="G19" s="133"/>
      <c r="H19" s="135">
        <f>+(D19-C19)+(G19-F19)</f>
        <v>0</v>
      </c>
      <c r="I19" s="136">
        <f>IF(MINUTE(+H19)&gt;54,1,IF(MINUTE(+H19)&gt;48,0.9,IF(MINUTE(+H19)&gt;42,0.8,IF(MINUTE(+H19)&gt;36,0.7,IF(MINUTE(+H19)&gt;30,0.6,IF(MINUTE(+H19)&gt;24,0.5,IF(MINUTE(+H19)&gt;18,0.4,+I20)))))))</f>
        <v>0</v>
      </c>
      <c r="J19" s="146"/>
      <c r="K19" s="136">
        <f>+HOUR(H19)</f>
        <v>0</v>
      </c>
      <c r="L19" s="491">
        <f>IF((+K19+I19)&gt;8,8,+(+K19+I19))</f>
        <v>0</v>
      </c>
      <c r="M19" s="492"/>
      <c r="N19" s="138">
        <f>IF(K19&gt;=8,K19-L19+I19,0)</f>
        <v>0</v>
      </c>
      <c r="O19" s="139"/>
      <c r="P19" s="512"/>
      <c r="Q19" s="513"/>
    </row>
    <row r="20" spans="1:17" s="137" customFormat="1" ht="26.1" hidden="1" customHeight="1" x14ac:dyDescent="0.3">
      <c r="A20" s="149"/>
      <c r="B20" s="149"/>
      <c r="C20" s="133"/>
      <c r="D20" s="133"/>
      <c r="E20" s="147"/>
      <c r="F20" s="134"/>
      <c r="G20" s="133"/>
      <c r="H20" s="135"/>
      <c r="I20" s="136">
        <f>IF(MINUTE(+H19)&gt;12,0.3,IF(MINUTE(+H19)&gt;6,0.2,IF(MINUTE(+H19)&gt;0,0.1,0)))</f>
        <v>0</v>
      </c>
      <c r="J20" s="146"/>
      <c r="K20" s="146"/>
      <c r="L20" s="141"/>
      <c r="M20" s="138"/>
      <c r="N20" s="142"/>
      <c r="O20" s="139"/>
      <c r="P20" s="148"/>
      <c r="Q20" s="145"/>
    </row>
    <row r="21" spans="1:17" s="137" customFormat="1" ht="26.1" customHeight="1" x14ac:dyDescent="0.3">
      <c r="A21" s="149">
        <v>5</v>
      </c>
      <c r="B21" s="149">
        <v>20</v>
      </c>
      <c r="C21" s="133"/>
      <c r="D21" s="489"/>
      <c r="E21" s="490"/>
      <c r="F21" s="134"/>
      <c r="G21" s="133"/>
      <c r="H21" s="135">
        <f>+(D21-C21)+(G21-F21)</f>
        <v>0</v>
      </c>
      <c r="I21" s="136">
        <f>IF(MINUTE(+H21)&gt;54,1,IF(MINUTE(+H21)&gt;48,0.9,IF(MINUTE(+H21)&gt;42,0.8,IF(MINUTE(+H21)&gt;36,0.7,IF(MINUTE(+H21)&gt;30,0.6,IF(MINUTE(+H21)&gt;24,0.5,IF(MINUTE(+H21)&gt;18,0.4,+I22)))))))</f>
        <v>0</v>
      </c>
      <c r="J21" s="146"/>
      <c r="K21" s="136">
        <f>+HOUR(H21)</f>
        <v>0</v>
      </c>
      <c r="L21" s="491">
        <f>IF((+K21+I21)&gt;8,8,+(+K21+I21))</f>
        <v>0</v>
      </c>
      <c r="M21" s="492"/>
      <c r="N21" s="138">
        <f>IF(K21&gt;=8,K21-L21+I21,0)</f>
        <v>0</v>
      </c>
      <c r="O21" s="139"/>
      <c r="P21" s="514"/>
      <c r="Q21" s="515"/>
    </row>
    <row r="22" spans="1:17" s="137" customFormat="1" ht="26.1" hidden="1" customHeight="1" x14ac:dyDescent="0.3">
      <c r="A22" s="149"/>
      <c r="B22" s="149"/>
      <c r="C22" s="133"/>
      <c r="D22" s="489"/>
      <c r="E22" s="490"/>
      <c r="F22" s="134"/>
      <c r="G22" s="133"/>
      <c r="H22" s="135"/>
      <c r="I22" s="136">
        <f>IF(MINUTE(+H21)&gt;12,0.3,IF(MINUTE(+H21)&gt;6,0.2,IF(MINUTE(+H21)&gt;0,0.1,0)))</f>
        <v>0</v>
      </c>
      <c r="J22" s="146"/>
      <c r="K22" s="136"/>
      <c r="L22" s="141"/>
      <c r="M22" s="138"/>
      <c r="N22" s="142"/>
      <c r="O22" s="139"/>
      <c r="P22" s="148"/>
      <c r="Q22" s="145"/>
    </row>
    <row r="23" spans="1:17" s="137" customFormat="1" ht="26.1" customHeight="1" x14ac:dyDescent="0.3">
      <c r="A23" s="149">
        <v>6</v>
      </c>
      <c r="B23" s="149">
        <v>21</v>
      </c>
      <c r="C23" s="133"/>
      <c r="D23" s="489"/>
      <c r="E23" s="490"/>
      <c r="F23" s="134"/>
      <c r="G23" s="133"/>
      <c r="H23" s="135">
        <f>+(D23-C23)+(G23-F23)</f>
        <v>0</v>
      </c>
      <c r="I23" s="136">
        <f>IF(MINUTE(+H23)&gt;54,1,IF(MINUTE(+H23)&gt;48,0.9,IF(MINUTE(+H23)&gt;42,0.8,IF(MINUTE(+H23)&gt;36,0.7,IF(MINUTE(+H23)&gt;30,0.6,IF(MINUTE(+H23)&gt;24,0.5,IF(MINUTE(+H23)&gt;18,0.4,+I24)))))))</f>
        <v>0</v>
      </c>
      <c r="J23" s="146"/>
      <c r="K23" s="136">
        <f>+HOUR(H23)</f>
        <v>0</v>
      </c>
      <c r="L23" s="491">
        <f>IF((+K23+I23)&gt;8,8,+(+K23+I23))</f>
        <v>0</v>
      </c>
      <c r="M23" s="492"/>
      <c r="N23" s="138">
        <f>IF(K23&gt;=8,K23-L23+I23,0)</f>
        <v>0</v>
      </c>
      <c r="O23" s="139"/>
      <c r="P23" s="512"/>
      <c r="Q23" s="513"/>
    </row>
    <row r="24" spans="1:17" s="137" customFormat="1" ht="26.1" hidden="1" customHeight="1" x14ac:dyDescent="0.3">
      <c r="A24" s="149"/>
      <c r="B24" s="149"/>
      <c r="C24" s="133"/>
      <c r="D24" s="489"/>
      <c r="E24" s="490"/>
      <c r="F24" s="134"/>
      <c r="G24" s="133"/>
      <c r="H24" s="135"/>
      <c r="I24" s="136">
        <f>IF(MINUTE(+H23)&gt;12,0.3,IF(MINUTE(+H23)&gt;6,0.2,IF(MINUTE(+H23)&gt;0,0.1,0)))</f>
        <v>0</v>
      </c>
      <c r="J24" s="146"/>
      <c r="K24" s="146"/>
      <c r="L24" s="141"/>
      <c r="M24" s="138"/>
      <c r="N24" s="142"/>
      <c r="O24" s="139"/>
      <c r="P24" s="151"/>
      <c r="Q24" s="152"/>
    </row>
    <row r="25" spans="1:17" s="137" customFormat="1" ht="26.1" customHeight="1" x14ac:dyDescent="0.3">
      <c r="A25" s="149">
        <v>7</v>
      </c>
      <c r="B25" s="149">
        <v>22</v>
      </c>
      <c r="C25" s="133"/>
      <c r="D25" s="489"/>
      <c r="E25" s="490"/>
      <c r="F25" s="134"/>
      <c r="G25" s="133"/>
      <c r="H25" s="135">
        <f>+(D25-C25)+(G25-F25)</f>
        <v>0</v>
      </c>
      <c r="I25" s="136">
        <f>IF(MINUTE(+H25)&gt;54,1,IF(MINUTE(+H25)&gt;48,0.9,IF(MINUTE(+H25)&gt;42,0.8,IF(MINUTE(+H25)&gt;36,0.7,IF(MINUTE(+H25)&gt;30,0.6,IF(MINUTE(+H25)&gt;24,0.5,IF(MINUTE(+H25)&gt;18,0.4,+I26)))))))</f>
        <v>0</v>
      </c>
      <c r="J25" s="146"/>
      <c r="K25" s="136">
        <f>+HOUR(H25)</f>
        <v>0</v>
      </c>
      <c r="L25" s="491">
        <f>IF((+K25+I25)&gt;8,8,+(+K25+I25))</f>
        <v>0</v>
      </c>
      <c r="M25" s="492"/>
      <c r="N25" s="138">
        <f>IF(K25&gt;=8,K25-L25+I25,0)</f>
        <v>0</v>
      </c>
      <c r="O25" s="139"/>
      <c r="P25" s="512"/>
      <c r="Q25" s="513"/>
    </row>
    <row r="26" spans="1:17" s="137" customFormat="1" ht="26.1" hidden="1" customHeight="1" x14ac:dyDescent="0.3">
      <c r="A26" s="149"/>
      <c r="B26" s="149"/>
      <c r="C26" s="133"/>
      <c r="D26" s="489"/>
      <c r="E26" s="490"/>
      <c r="F26" s="134"/>
      <c r="G26" s="133"/>
      <c r="H26" s="135"/>
      <c r="I26" s="136">
        <f>IF(MINUTE(+H25)&gt;12,0.3,IF(MINUTE(+H25)&gt;6,0.2,IF(MINUTE(+H25)&gt;0,0.1,0)))</f>
        <v>0</v>
      </c>
      <c r="J26" s="146"/>
      <c r="K26" s="136"/>
      <c r="L26" s="141"/>
      <c r="M26" s="138"/>
      <c r="N26" s="142"/>
      <c r="O26" s="139"/>
      <c r="P26" s="148"/>
      <c r="Q26" s="145"/>
    </row>
    <row r="27" spans="1:17" s="137" customFormat="1" ht="26.1" customHeight="1" x14ac:dyDescent="0.3">
      <c r="A27" s="149">
        <v>8</v>
      </c>
      <c r="B27" s="149">
        <v>23</v>
      </c>
      <c r="C27" s="133"/>
      <c r="D27" s="489"/>
      <c r="E27" s="490"/>
      <c r="F27" s="134"/>
      <c r="G27" s="133"/>
      <c r="H27" s="135">
        <f>+(D27-C27)+(G27-F27)</f>
        <v>0</v>
      </c>
      <c r="I27" s="136">
        <f>IF(MINUTE(+H27)&gt;54,1,IF(MINUTE(+H27)&gt;48,0.9,IF(MINUTE(+H27)&gt;42,0.8,IF(MINUTE(+H27)&gt;36,0.7,IF(MINUTE(+H27)&gt;30,0.6,IF(MINUTE(+H27)&gt;24,0.5,IF(MINUTE(+H27)&gt;18,0.4,+I28)))))))</f>
        <v>0</v>
      </c>
      <c r="J27" s="146"/>
      <c r="K27" s="136">
        <f>+HOUR(H27)</f>
        <v>0</v>
      </c>
      <c r="L27" s="491">
        <f>IF((+K27+I27)&gt;8,8,+(+K27+I27))</f>
        <v>0</v>
      </c>
      <c r="M27" s="492"/>
      <c r="N27" s="138">
        <f>IF(K27&gt;=8,K27-L27+I27,0)</f>
        <v>0</v>
      </c>
      <c r="O27" s="139"/>
      <c r="P27" s="512"/>
      <c r="Q27" s="513"/>
    </row>
    <row r="28" spans="1:17" s="137" customFormat="1" ht="26.1" hidden="1" customHeight="1" x14ac:dyDescent="0.3">
      <c r="A28" s="149"/>
      <c r="B28" s="149"/>
      <c r="C28" s="133"/>
      <c r="D28" s="153"/>
      <c r="E28" s="147"/>
      <c r="F28" s="147"/>
      <c r="G28" s="153"/>
      <c r="H28" s="135"/>
      <c r="I28" s="136">
        <f>IF(MINUTE(+H27)&gt;12,0.3,IF(MINUTE(+H27)&gt;6,0.2,IF(MINUTE(+H27)&gt;0,0.1,0)))</f>
        <v>0</v>
      </c>
      <c r="J28" s="146"/>
      <c r="K28" s="146"/>
      <c r="L28" s="141"/>
      <c r="M28" s="138"/>
      <c r="N28" s="142"/>
      <c r="O28" s="139"/>
      <c r="P28" s="148"/>
      <c r="Q28" s="145"/>
    </row>
    <row r="29" spans="1:17" s="137" customFormat="1" ht="26.1" customHeight="1" x14ac:dyDescent="0.3">
      <c r="A29" s="149">
        <v>9</v>
      </c>
      <c r="B29" s="149">
        <v>24</v>
      </c>
      <c r="C29" s="133"/>
      <c r="D29" s="489"/>
      <c r="E29" s="490"/>
      <c r="F29" s="134"/>
      <c r="G29" s="133"/>
      <c r="H29" s="135">
        <f>+(D29-C29)+(G29-F29)</f>
        <v>0</v>
      </c>
      <c r="I29" s="136">
        <f>IF(MINUTE(+H29)&gt;54,1,IF(MINUTE(+H29)&gt;48,0.9,IF(MINUTE(+H29)&gt;42,0.8,IF(MINUTE(+H29)&gt;36,0.7,IF(MINUTE(+H29)&gt;30,0.6,IF(MINUTE(+H29)&gt;24,0.5,IF(MINUTE(+H29)&gt;18,0.4,+I30)))))))</f>
        <v>0</v>
      </c>
      <c r="J29" s="146"/>
      <c r="K29" s="136">
        <f>+HOUR(H29)</f>
        <v>0</v>
      </c>
      <c r="L29" s="491">
        <f>IF((+K29+I29)&gt;8,8,+(+K29+I29))</f>
        <v>0</v>
      </c>
      <c r="M29" s="492"/>
      <c r="N29" s="138">
        <f>IF(K29&gt;=8,K29-L29+I29,0)</f>
        <v>0</v>
      </c>
      <c r="O29" s="139"/>
      <c r="P29" s="512"/>
      <c r="Q29" s="513"/>
    </row>
    <row r="30" spans="1:17" s="137" customFormat="1" ht="26.1" hidden="1" customHeight="1" x14ac:dyDescent="0.3">
      <c r="A30" s="149"/>
      <c r="B30" s="149"/>
      <c r="C30" s="133"/>
      <c r="D30" s="153"/>
      <c r="E30" s="147"/>
      <c r="F30" s="147"/>
      <c r="G30" s="153"/>
      <c r="H30" s="135"/>
      <c r="I30" s="136">
        <f>IF(MINUTE(+H29)&gt;12,0.3,IF(MINUTE(+H29)&gt;6,0.2,IF(MINUTE(+H29)&gt;0,0.1,0)))</f>
        <v>0</v>
      </c>
      <c r="J30" s="146"/>
      <c r="K30" s="136"/>
      <c r="L30" s="141"/>
      <c r="M30" s="138"/>
      <c r="N30" s="142"/>
      <c r="O30" s="139"/>
      <c r="P30" s="148"/>
      <c r="Q30" s="145"/>
    </row>
    <row r="31" spans="1:17" s="137" customFormat="1" ht="26.1" customHeight="1" x14ac:dyDescent="0.3">
      <c r="A31" s="149">
        <v>10</v>
      </c>
      <c r="B31" s="149">
        <v>25</v>
      </c>
      <c r="C31" s="133"/>
      <c r="D31" s="489"/>
      <c r="E31" s="490"/>
      <c r="F31" s="134"/>
      <c r="G31" s="133"/>
      <c r="H31" s="135">
        <f>+(D31-C31)+(G31-F31)</f>
        <v>0</v>
      </c>
      <c r="I31" s="136">
        <f>IF(MINUTE(+H31)&gt;54,1,IF(MINUTE(+H31)&gt;48,0.9,IF(MINUTE(+H31)&gt;42,0.8,IF(MINUTE(+H31)&gt;36,0.7,IF(MINUTE(+H31)&gt;30,0.6,IF(MINUTE(+H31)&gt;24,0.5,IF(MINUTE(+H31)&gt;18,0.4,+I32)))))))</f>
        <v>0</v>
      </c>
      <c r="J31" s="146"/>
      <c r="K31" s="136">
        <f>+HOUR(H31)</f>
        <v>0</v>
      </c>
      <c r="L31" s="491">
        <f>IF((+K31+I31)&gt;8,8,+(+K31+I31))</f>
        <v>0</v>
      </c>
      <c r="M31" s="492"/>
      <c r="N31" s="138">
        <f>IF(K31&gt;=8,K31-L31+I31,0)</f>
        <v>0</v>
      </c>
      <c r="O31" s="139"/>
      <c r="P31" s="514"/>
      <c r="Q31" s="515"/>
    </row>
    <row r="32" spans="1:17" s="137" customFormat="1" ht="26.1" hidden="1" customHeight="1" x14ac:dyDescent="0.3">
      <c r="A32" s="149"/>
      <c r="B32" s="149"/>
      <c r="C32" s="133"/>
      <c r="D32" s="489"/>
      <c r="E32" s="490"/>
      <c r="F32" s="134"/>
      <c r="G32" s="133"/>
      <c r="H32" s="135"/>
      <c r="I32" s="136">
        <f>IF(MINUTE(+H31)&gt;12,0.3,IF(MINUTE(+H31)&gt;6,0.2,IF(MINUTE(+H31)&gt;0,0.1,0)))</f>
        <v>0</v>
      </c>
      <c r="J32" s="146"/>
      <c r="K32" s="146"/>
      <c r="L32" s="141"/>
      <c r="M32" s="138"/>
      <c r="N32" s="142"/>
      <c r="O32" s="139"/>
      <c r="P32" s="148"/>
      <c r="Q32" s="145"/>
    </row>
    <row r="33" spans="1:18" s="137" customFormat="1" ht="26.1" customHeight="1" x14ac:dyDescent="0.3">
      <c r="A33" s="149">
        <v>11</v>
      </c>
      <c r="B33" s="149">
        <v>26</v>
      </c>
      <c r="C33" s="133"/>
      <c r="D33" s="489"/>
      <c r="E33" s="490"/>
      <c r="F33" s="134"/>
      <c r="G33" s="133"/>
      <c r="H33" s="135">
        <f>+(D33-C33)+(G33-F33)</f>
        <v>0</v>
      </c>
      <c r="I33" s="136">
        <f>IF(MINUTE(+H33)&gt;54,1,IF(MINUTE(+H33)&gt;48,0.9,IF(MINUTE(+H33)&gt;42,0.8,IF(MINUTE(+H33)&gt;36,0.7,IF(MINUTE(+H33)&gt;30,0.6,IF(MINUTE(+H33)&gt;24,0.5,IF(MINUTE(+H33)&gt;18,0.4,+I34)))))))</f>
        <v>0</v>
      </c>
      <c r="J33" s="146"/>
      <c r="K33" s="136">
        <f>+HOUR(H33)</f>
        <v>0</v>
      </c>
      <c r="L33" s="491">
        <f>IF((+K33+I33)&gt;8,8,+(+K33+I33))</f>
        <v>0</v>
      </c>
      <c r="M33" s="492"/>
      <c r="N33" s="138">
        <f>IF(K33&gt;=8,K33-L33+I33,0)</f>
        <v>0</v>
      </c>
      <c r="O33" s="139"/>
      <c r="P33" s="512"/>
      <c r="Q33" s="513"/>
    </row>
    <row r="34" spans="1:18" s="137" customFormat="1" ht="26.1" hidden="1" customHeight="1" x14ac:dyDescent="0.3">
      <c r="A34" s="149"/>
      <c r="B34" s="149"/>
      <c r="C34" s="133"/>
      <c r="D34" s="489"/>
      <c r="E34" s="490"/>
      <c r="F34" s="134"/>
      <c r="G34" s="133"/>
      <c r="H34" s="135"/>
      <c r="I34" s="136">
        <f>IF(MINUTE(+H33)&gt;12,0.3,IF(MINUTE(+H33)&gt;6,0.2,IF(MINUTE(+H33)&gt;0,0.1,0)))</f>
        <v>0</v>
      </c>
      <c r="J34" s="146"/>
      <c r="K34" s="136"/>
      <c r="L34" s="141"/>
      <c r="M34" s="138"/>
      <c r="N34" s="142"/>
      <c r="O34" s="139"/>
      <c r="P34" s="151"/>
      <c r="Q34" s="152"/>
    </row>
    <row r="35" spans="1:18" s="137" customFormat="1" ht="26.1" customHeight="1" x14ac:dyDescent="0.3">
      <c r="A35" s="149">
        <v>12</v>
      </c>
      <c r="B35" s="149">
        <v>27</v>
      </c>
      <c r="C35" s="133"/>
      <c r="D35" s="489"/>
      <c r="E35" s="490"/>
      <c r="F35" s="134"/>
      <c r="G35" s="133"/>
      <c r="H35" s="135">
        <f>+(D35-C35)+(G35-F35)</f>
        <v>0</v>
      </c>
      <c r="I35" s="136">
        <f>IF(MINUTE(+H35)&gt;54,1,IF(MINUTE(+H35)&gt;48,0.9,IF(MINUTE(+H35)&gt;42,0.8,IF(MINUTE(+H35)&gt;36,0.7,IF(MINUTE(+H35)&gt;30,0.6,IF(MINUTE(+H35)&gt;24,0.5,IF(MINUTE(+H35)&gt;18,0.4,+I36)))))))</f>
        <v>0</v>
      </c>
      <c r="J35" s="146"/>
      <c r="K35" s="136">
        <f>+HOUR(H35)</f>
        <v>0</v>
      </c>
      <c r="L35" s="491">
        <f>IF((+K35+I35)&gt;8,8,+(+K35+I35))</f>
        <v>0</v>
      </c>
      <c r="M35" s="492"/>
      <c r="N35" s="138">
        <f>IF(K35&gt;=8,K35-L35+I35,0)</f>
        <v>0</v>
      </c>
      <c r="O35" s="139"/>
      <c r="P35" s="512"/>
      <c r="Q35" s="513"/>
    </row>
    <row r="36" spans="1:18" s="137" customFormat="1" ht="26.1" hidden="1" customHeight="1" x14ac:dyDescent="0.3">
      <c r="A36" s="149"/>
      <c r="B36" s="149"/>
      <c r="C36" s="133"/>
      <c r="D36" s="489"/>
      <c r="E36" s="490"/>
      <c r="F36" s="134"/>
      <c r="G36" s="133"/>
      <c r="H36" s="135"/>
      <c r="I36" s="136">
        <f>IF(MINUTE(+H35)&gt;12,0.3,IF(MINUTE(+H35)&gt;6,0.2,IF(MINUTE(+H35)&gt;0,0.1,0)))</f>
        <v>0</v>
      </c>
      <c r="J36" s="146"/>
      <c r="K36" s="146"/>
      <c r="L36" s="141"/>
      <c r="M36" s="138"/>
      <c r="N36" s="142"/>
      <c r="O36" s="139"/>
      <c r="P36" s="148"/>
      <c r="Q36" s="145"/>
    </row>
    <row r="37" spans="1:18" s="137" customFormat="1" ht="26.1" customHeight="1" x14ac:dyDescent="0.3">
      <c r="A37" s="149">
        <v>13</v>
      </c>
      <c r="B37" s="149">
        <v>28</v>
      </c>
      <c r="C37" s="133"/>
      <c r="D37" s="489"/>
      <c r="E37" s="490"/>
      <c r="F37" s="134"/>
      <c r="G37" s="133"/>
      <c r="H37" s="135">
        <f>+(D37-C37)+(G37-F37)</f>
        <v>0</v>
      </c>
      <c r="I37" s="136">
        <f>IF(MINUTE(+H37)&gt;54,1,IF(MINUTE(+H37)&gt;48,0.9,IF(MINUTE(+H37)&gt;42,0.8,IF(MINUTE(+H37)&gt;36,0.7,IF(MINUTE(+H37)&gt;30,0.6,IF(MINUTE(+H37)&gt;24,0.5,IF(MINUTE(+H37)&gt;18,0.4,+I38)))))))</f>
        <v>0</v>
      </c>
      <c r="J37" s="146"/>
      <c r="K37" s="136">
        <f>+HOUR(H37)</f>
        <v>0</v>
      </c>
      <c r="L37" s="491">
        <f>IF((+K37+I37)&gt;8,8,+(+K37+I37))</f>
        <v>0</v>
      </c>
      <c r="M37" s="492"/>
      <c r="N37" s="138">
        <f>IF(K37&gt;=8,K37-L37+I37,0)</f>
        <v>0</v>
      </c>
      <c r="O37" s="139"/>
      <c r="P37" s="514"/>
      <c r="Q37" s="515"/>
    </row>
    <row r="38" spans="1:18" s="137" customFormat="1" ht="26.1" hidden="1" customHeight="1" x14ac:dyDescent="0.3">
      <c r="A38" s="149"/>
      <c r="B38" s="149"/>
      <c r="C38" s="133"/>
      <c r="D38" s="489"/>
      <c r="E38" s="490"/>
      <c r="F38" s="134"/>
      <c r="G38" s="133"/>
      <c r="H38" s="135"/>
      <c r="I38" s="136">
        <f>IF(MINUTE(+H37)&gt;12,0.3,IF(MINUTE(+H37)&gt;6,0.2,IF(MINUTE(+H37)&gt;0,0.1,0)))</f>
        <v>0</v>
      </c>
      <c r="J38" s="146"/>
      <c r="K38" s="136"/>
      <c r="L38" s="141"/>
      <c r="M38" s="138"/>
      <c r="N38" s="142"/>
      <c r="O38" s="139"/>
      <c r="P38" s="148"/>
      <c r="Q38" s="145"/>
    </row>
    <row r="39" spans="1:18" s="137" customFormat="1" ht="26.1" customHeight="1" x14ac:dyDescent="0.3">
      <c r="A39" s="149">
        <v>14</v>
      </c>
      <c r="B39" s="149">
        <v>29</v>
      </c>
      <c r="C39" s="133"/>
      <c r="D39" s="489"/>
      <c r="E39" s="490"/>
      <c r="F39" s="134"/>
      <c r="G39" s="133"/>
      <c r="H39" s="135">
        <f>+(D39-C39)+(G39-F39)</f>
        <v>0</v>
      </c>
      <c r="I39" s="136">
        <f>IF(MINUTE(+H39)&gt;54,1,IF(MINUTE(+H39)&gt;48,0.9,IF(MINUTE(+H39)&gt;42,0.8,IF(MINUTE(+H39)&gt;36,0.7,IF(MINUTE(+H39)&gt;30,0.6,IF(MINUTE(+H39)&gt;24,0.5,IF(MINUTE(+H39)&gt;18,0.4,+I40)))))))</f>
        <v>0</v>
      </c>
      <c r="J39" s="146"/>
      <c r="K39" s="136">
        <f>+HOUR(H39)</f>
        <v>0</v>
      </c>
      <c r="L39" s="491">
        <f>IF((+K39+I39)&gt;8,8,+(+K39+I39))</f>
        <v>0</v>
      </c>
      <c r="M39" s="492"/>
      <c r="N39" s="138">
        <f>IF(K39&gt;=8,K39-L39+I39,0)</f>
        <v>0</v>
      </c>
      <c r="O39" s="139"/>
      <c r="P39" s="512"/>
      <c r="Q39" s="513"/>
    </row>
    <row r="40" spans="1:18" s="137" customFormat="1" ht="26.1" hidden="1" customHeight="1" x14ac:dyDescent="0.3">
      <c r="A40" s="149"/>
      <c r="B40" s="149"/>
      <c r="C40" s="133"/>
      <c r="D40" s="489"/>
      <c r="E40" s="490"/>
      <c r="F40" s="134"/>
      <c r="G40" s="133"/>
      <c r="H40" s="135"/>
      <c r="I40" s="136">
        <f>IF(MINUTE(+H39)&gt;12,0.3,IF(MINUTE(+H39)&gt;6,0.2,IF(MINUTE(+H39)&gt;0,0.1,0)))</f>
        <v>0</v>
      </c>
      <c r="J40" s="146"/>
      <c r="K40" s="146"/>
      <c r="L40" s="141"/>
      <c r="M40" s="138"/>
      <c r="N40" s="142"/>
      <c r="O40" s="139"/>
      <c r="P40" s="148"/>
      <c r="Q40" s="145"/>
    </row>
    <row r="41" spans="1:18" s="137" customFormat="1" ht="26.1" customHeight="1" x14ac:dyDescent="0.3">
      <c r="A41" s="149">
        <v>15</v>
      </c>
      <c r="B41" s="149">
        <v>30</v>
      </c>
      <c r="C41" s="133"/>
      <c r="D41" s="489"/>
      <c r="E41" s="490"/>
      <c r="F41" s="134"/>
      <c r="G41" s="133"/>
      <c r="H41" s="135">
        <f>+(D41-C41)+(G41-F41)</f>
        <v>0</v>
      </c>
      <c r="I41" s="136">
        <f>IF(MINUTE(+H41)&gt;54,1,IF(MINUTE(+H41)&gt;48,0.9,IF(MINUTE(+H41)&gt;42,0.8,IF(MINUTE(+H41)&gt;36,0.7,IF(MINUTE(+H41)&gt;30,0.6,IF(MINUTE(+H41)&gt;24,0.5,IF(MINUTE(+H41)&gt;18,0.4,+I42)))))))</f>
        <v>0</v>
      </c>
      <c r="J41" s="146"/>
      <c r="K41" s="136">
        <f>+HOUR(H41)</f>
        <v>0</v>
      </c>
      <c r="L41" s="491">
        <f>IF((+K41+I41)&gt;8,8,+(+K41+I41))</f>
        <v>0</v>
      </c>
      <c r="M41" s="492"/>
      <c r="N41" s="138">
        <f>IF(K41&gt;=8,K41-L41+I41,0)</f>
        <v>0</v>
      </c>
      <c r="O41" s="139"/>
      <c r="P41" s="512"/>
      <c r="Q41" s="513"/>
    </row>
    <row r="42" spans="1:18" s="137" customFormat="1" ht="26.1" hidden="1" customHeight="1" x14ac:dyDescent="0.3">
      <c r="A42" s="154"/>
      <c r="B42" s="154"/>
      <c r="C42" s="153"/>
      <c r="D42" s="153"/>
      <c r="E42" s="147"/>
      <c r="F42" s="147"/>
      <c r="G42" s="153"/>
      <c r="H42" s="135"/>
      <c r="I42" s="136">
        <f>IF(MINUTE(+H41)&gt;12,0.3,IF(MINUTE(+H41)&gt;6,0.2,IF(MINUTE(+H41)&gt;0,0.1,0)))</f>
        <v>0</v>
      </c>
      <c r="J42" s="146"/>
      <c r="K42" s="136"/>
      <c r="L42" s="141"/>
      <c r="M42" s="138"/>
      <c r="N42" s="142"/>
      <c r="O42" s="139"/>
      <c r="P42" s="148"/>
      <c r="Q42" s="145"/>
    </row>
    <row r="43" spans="1:18" s="137" customFormat="1" ht="26.1" customHeight="1" x14ac:dyDescent="0.3">
      <c r="A43" s="155"/>
      <c r="B43" s="149">
        <v>31</v>
      </c>
      <c r="C43" s="133"/>
      <c r="D43" s="489"/>
      <c r="E43" s="490"/>
      <c r="F43" s="134"/>
      <c r="G43" s="133"/>
      <c r="H43" s="135">
        <f>+(D43-C43)+(G43-F43)</f>
        <v>0</v>
      </c>
      <c r="I43" s="136">
        <f>IF(MINUTE(+H43)&gt;54,1,IF(MINUTE(+H43)&gt;48,0.9,IF(MINUTE(+H43)&gt;42,0.8,IF(MINUTE(+H43)&gt;36,0.7,IF(MINUTE(+H43)&gt;30,0.6,IF(MINUTE(+H43)&gt;24,0.5,IF(MINUTE(+H43)&gt;18,0.4,+I44)))))))</f>
        <v>0</v>
      </c>
      <c r="J43" s="146"/>
      <c r="K43" s="136">
        <f>+HOUR(H43)</f>
        <v>0</v>
      </c>
      <c r="L43" s="491">
        <f>IF((+K43+I43)&gt;8,8,+(+K43+I43))</f>
        <v>0</v>
      </c>
      <c r="M43" s="492"/>
      <c r="N43" s="138">
        <f>IF(K43&gt;=8,K43-L43+I43,0)</f>
        <v>0</v>
      </c>
      <c r="O43" s="139"/>
      <c r="P43" s="512"/>
      <c r="Q43" s="513"/>
    </row>
    <row r="44" spans="1:18" s="137" customFormat="1" ht="26.1" hidden="1" customHeight="1" x14ac:dyDescent="0.3">
      <c r="A44" s="154"/>
      <c r="B44" s="154"/>
      <c r="C44" s="146"/>
      <c r="D44" s="146"/>
      <c r="E44" s="156"/>
      <c r="F44" s="156"/>
      <c r="G44" s="146"/>
      <c r="H44" s="146"/>
      <c r="I44" s="136">
        <f>IF(MINUTE(+H43)&gt;12,0.3,IF(MINUTE(+H43)&gt;6,0.2,IF(MINUTE(+H43)&gt;0,0.1,0)))</f>
        <v>0</v>
      </c>
      <c r="J44" s="146"/>
      <c r="K44" s="146"/>
      <c r="L44" s="157"/>
      <c r="M44" s="158"/>
      <c r="N44" s="159"/>
      <c r="O44" s="160"/>
      <c r="P44" s="161"/>
      <c r="Q44" s="162"/>
    </row>
    <row r="45" spans="1:18" s="96" customFormat="1" ht="23.25" customHeight="1" x14ac:dyDescent="0.35">
      <c r="A45" s="163" t="s">
        <v>98</v>
      </c>
      <c r="B45" s="163"/>
      <c r="C45" s="164"/>
      <c r="D45" s="516"/>
      <c r="E45" s="517"/>
      <c r="F45" s="165"/>
      <c r="G45" s="166"/>
      <c r="H45" s="164"/>
      <c r="I45" s="164"/>
      <c r="J45" s="164"/>
      <c r="K45" s="164"/>
      <c r="L45" s="518">
        <f>SUM(L13:M43)</f>
        <v>0</v>
      </c>
      <c r="M45" s="519"/>
      <c r="N45" s="167">
        <f>SUM(N13:N43)</f>
        <v>0</v>
      </c>
      <c r="O45" s="168">
        <f>SUM(O13:O43)</f>
        <v>0</v>
      </c>
      <c r="P45" s="520"/>
      <c r="Q45" s="521"/>
    </row>
    <row r="46" spans="1:18" s="96" customFormat="1" ht="17.25" customHeight="1" x14ac:dyDescent="0.35">
      <c r="A46" s="523" t="s">
        <v>99</v>
      </c>
      <c r="B46" s="523"/>
      <c r="C46" s="523"/>
      <c r="D46" s="523"/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169"/>
    </row>
    <row r="47" spans="1:18" ht="21" x14ac:dyDescent="0.4">
      <c r="A47" s="170" t="s">
        <v>100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</row>
    <row r="48" spans="1:18" ht="18.75" customHeight="1" x14ac:dyDescent="0.25">
      <c r="A48" s="170" t="s">
        <v>101</v>
      </c>
      <c r="B48" s="170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524" t="s">
        <v>102</v>
      </c>
      <c r="O48" s="525"/>
      <c r="P48" s="525"/>
      <c r="Q48" s="526"/>
    </row>
    <row r="49" spans="1:17" ht="18.75" customHeight="1" x14ac:dyDescent="0.25">
      <c r="A49" s="104" t="s">
        <v>103</v>
      </c>
      <c r="B49" s="170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3"/>
      <c r="N49" s="174" t="s">
        <v>2</v>
      </c>
      <c r="O49" s="175" t="s">
        <v>104</v>
      </c>
      <c r="P49" s="527" t="s">
        <v>105</v>
      </c>
      <c r="Q49" s="528"/>
    </row>
    <row r="50" spans="1:17" ht="18" customHeight="1" x14ac:dyDescent="0.25">
      <c r="A50" s="104" t="s">
        <v>106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76"/>
      <c r="O50" s="177"/>
      <c r="P50" s="522">
        <f t="shared" ref="P50:P59" si="0">(+$C$10+$C$11)*O50</f>
        <v>0</v>
      </c>
      <c r="Q50" s="522"/>
    </row>
    <row r="51" spans="1:17" ht="18" customHeight="1" x14ac:dyDescent="0.25">
      <c r="A51" s="104" t="s">
        <v>107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76"/>
      <c r="O51" s="177"/>
      <c r="P51" s="522">
        <f t="shared" si="0"/>
        <v>0</v>
      </c>
      <c r="Q51" s="522"/>
    </row>
    <row r="52" spans="1:17" ht="18" customHeight="1" x14ac:dyDescent="0.25">
      <c r="A52" s="104" t="s">
        <v>214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76"/>
      <c r="O52" s="177"/>
      <c r="P52" s="522">
        <f t="shared" si="0"/>
        <v>0</v>
      </c>
      <c r="Q52" s="522"/>
    </row>
    <row r="53" spans="1:17" ht="18" customHeight="1" x14ac:dyDescent="0.25">
      <c r="A53" s="104" t="s">
        <v>108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76"/>
      <c r="O53" s="177"/>
      <c r="P53" s="522">
        <f t="shared" si="0"/>
        <v>0</v>
      </c>
      <c r="Q53" s="522"/>
    </row>
    <row r="54" spans="1:17" ht="18" customHeight="1" x14ac:dyDescent="0.25">
      <c r="A54" s="104" t="s">
        <v>109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76"/>
      <c r="O54" s="177"/>
      <c r="P54" s="522">
        <f t="shared" si="0"/>
        <v>0</v>
      </c>
      <c r="Q54" s="522"/>
    </row>
    <row r="55" spans="1:17" ht="18" customHeight="1" x14ac:dyDescent="0.25">
      <c r="A55" s="104" t="s">
        <v>110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76"/>
      <c r="O55" s="177"/>
      <c r="P55" s="522">
        <f t="shared" si="0"/>
        <v>0</v>
      </c>
      <c r="Q55" s="522"/>
    </row>
    <row r="56" spans="1:17" ht="18" customHeight="1" x14ac:dyDescent="0.25">
      <c r="A56" s="104" t="s">
        <v>111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76"/>
      <c r="O56" s="177"/>
      <c r="P56" s="522">
        <f t="shared" si="0"/>
        <v>0</v>
      </c>
      <c r="Q56" s="522"/>
    </row>
    <row r="57" spans="1:17" ht="18" customHeight="1" x14ac:dyDescent="0.25">
      <c r="A57" s="104" t="s">
        <v>112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76"/>
      <c r="O57" s="177"/>
      <c r="P57" s="522">
        <f t="shared" si="0"/>
        <v>0</v>
      </c>
      <c r="Q57" s="522"/>
    </row>
    <row r="58" spans="1:17" ht="18" customHeight="1" x14ac:dyDescent="0.25">
      <c r="A58" s="104" t="s">
        <v>113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76"/>
      <c r="O58" s="177"/>
      <c r="P58" s="522">
        <f t="shared" si="0"/>
        <v>0</v>
      </c>
      <c r="Q58" s="522"/>
    </row>
    <row r="59" spans="1:17" ht="18" customHeight="1" x14ac:dyDescent="0.25">
      <c r="A59" s="104" t="s">
        <v>114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76"/>
      <c r="O59" s="177"/>
      <c r="P59" s="522">
        <f t="shared" si="0"/>
        <v>0</v>
      </c>
      <c r="Q59" s="522"/>
    </row>
    <row r="60" spans="1:17" ht="18" customHeight="1" x14ac:dyDescent="0.25">
      <c r="A60" s="178" t="s">
        <v>115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79" t="s">
        <v>34</v>
      </c>
      <c r="O60" s="180">
        <f>SUM(O50:O59)</f>
        <v>0</v>
      </c>
      <c r="P60" s="539">
        <f>SUM(P50:Q59)</f>
        <v>0</v>
      </c>
      <c r="Q60" s="539"/>
    </row>
    <row r="61" spans="1:17" ht="18" customHeight="1" x14ac:dyDescent="0.25">
      <c r="A61" s="104" t="s">
        <v>116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79"/>
      <c r="O61" s="180"/>
      <c r="P61" s="181"/>
      <c r="Q61" s="181"/>
    </row>
    <row r="62" spans="1:17" ht="7.5" customHeight="1" x14ac:dyDescent="0.25">
      <c r="A62" s="170"/>
      <c r="B62" s="170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82"/>
      <c r="O62" s="182"/>
      <c r="P62" s="183"/>
      <c r="Q62" s="183"/>
    </row>
    <row r="63" spans="1:17" s="189" customFormat="1" ht="17.100000000000001" customHeight="1" x14ac:dyDescent="0.25">
      <c r="A63" s="184"/>
      <c r="B63" s="185" t="s">
        <v>117</v>
      </c>
      <c r="C63" s="186"/>
      <c r="D63" s="540" t="s">
        <v>118</v>
      </c>
      <c r="E63" s="541"/>
      <c r="F63" s="542"/>
      <c r="G63" s="540" t="s">
        <v>119</v>
      </c>
      <c r="H63" s="541"/>
      <c r="I63" s="541"/>
      <c r="J63" s="541"/>
      <c r="K63" s="541"/>
      <c r="L63" s="542"/>
      <c r="M63" s="543" t="s">
        <v>120</v>
      </c>
      <c r="N63" s="544"/>
      <c r="O63" s="545"/>
      <c r="P63" s="187"/>
      <c r="Q63" s="188"/>
    </row>
    <row r="64" spans="1:17" s="189" customFormat="1" ht="17.100000000000001" customHeight="1" x14ac:dyDescent="0.25">
      <c r="A64" s="184"/>
      <c r="B64" s="185" t="s">
        <v>121</v>
      </c>
      <c r="C64" s="186"/>
      <c r="D64" s="540" t="s">
        <v>122</v>
      </c>
      <c r="E64" s="541"/>
      <c r="F64" s="542"/>
      <c r="G64" s="540" t="s">
        <v>123</v>
      </c>
      <c r="H64" s="541"/>
      <c r="I64" s="541"/>
      <c r="J64" s="541"/>
      <c r="K64" s="541"/>
      <c r="L64" s="542"/>
      <c r="M64" s="543" t="s">
        <v>124</v>
      </c>
      <c r="N64" s="544"/>
      <c r="O64" s="545"/>
      <c r="P64" s="190"/>
      <c r="Q64" s="190"/>
    </row>
    <row r="65" spans="1:17" ht="8.25" customHeight="1" thickBot="1" x14ac:dyDescent="0.3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91"/>
      <c r="Q65" s="104"/>
    </row>
    <row r="66" spans="1:17" ht="20.25" customHeight="1" x14ac:dyDescent="0.3">
      <c r="A66" s="192" t="s">
        <v>125</v>
      </c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529" t="s">
        <v>211</v>
      </c>
      <c r="Q66" s="530"/>
    </row>
    <row r="67" spans="1:17" ht="17.100000000000001" customHeight="1" x14ac:dyDescent="0.25">
      <c r="A67" s="194" t="s">
        <v>126</v>
      </c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  <c r="O67" s="196"/>
      <c r="P67" s="531"/>
      <c r="Q67" s="532"/>
    </row>
    <row r="68" spans="1:17" ht="17.100000000000001" customHeight="1" x14ac:dyDescent="0.25">
      <c r="A68" s="194" t="s">
        <v>127</v>
      </c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6"/>
      <c r="O68" s="196"/>
      <c r="P68" s="531"/>
      <c r="Q68" s="532"/>
    </row>
    <row r="69" spans="1:17" ht="17.100000000000001" customHeight="1" x14ac:dyDescent="0.25">
      <c r="A69" s="194" t="s">
        <v>128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6"/>
      <c r="O69" s="196"/>
      <c r="P69" s="531"/>
      <c r="Q69" s="532"/>
    </row>
    <row r="70" spans="1:17" ht="17.100000000000001" customHeight="1" x14ac:dyDescent="0.25">
      <c r="A70" s="197"/>
      <c r="B70" s="184"/>
      <c r="C70" s="535"/>
      <c r="D70" s="535"/>
      <c r="E70" s="535"/>
      <c r="F70" s="535"/>
      <c r="G70" s="535"/>
      <c r="H70" s="198"/>
      <c r="I70" s="198"/>
      <c r="J70" s="198"/>
      <c r="K70" s="198"/>
      <c r="L70" s="184"/>
      <c r="M70" s="184"/>
      <c r="N70" s="535"/>
      <c r="O70" s="184"/>
      <c r="P70" s="531"/>
      <c r="Q70" s="532"/>
    </row>
    <row r="71" spans="1:17" ht="17.100000000000001" customHeight="1" thickBot="1" x14ac:dyDescent="0.35">
      <c r="A71" s="537" t="s">
        <v>129</v>
      </c>
      <c r="B71" s="538"/>
      <c r="C71" s="536"/>
      <c r="D71" s="536"/>
      <c r="E71" s="536"/>
      <c r="F71" s="536"/>
      <c r="G71" s="536"/>
      <c r="H71" s="199"/>
      <c r="I71" s="199"/>
      <c r="J71" s="199"/>
      <c r="K71" s="199"/>
      <c r="L71" s="200" t="s">
        <v>47</v>
      </c>
      <c r="M71" s="201"/>
      <c r="N71" s="536"/>
      <c r="O71" s="201"/>
      <c r="P71" s="531"/>
      <c r="Q71" s="532"/>
    </row>
    <row r="72" spans="1:17" ht="20.25" customHeight="1" x14ac:dyDescent="0.3">
      <c r="A72" s="192" t="s">
        <v>130</v>
      </c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531"/>
      <c r="Q72" s="532"/>
    </row>
    <row r="73" spans="1:17" ht="17.100000000000001" customHeight="1" x14ac:dyDescent="0.3">
      <c r="A73" s="202" t="s">
        <v>131</v>
      </c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4"/>
      <c r="O73" s="204"/>
      <c r="P73" s="531"/>
      <c r="Q73" s="532"/>
    </row>
    <row r="74" spans="1:17" ht="17.100000000000001" customHeight="1" x14ac:dyDescent="0.3">
      <c r="A74" s="202" t="s">
        <v>132</v>
      </c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4"/>
      <c r="O74" s="204"/>
      <c r="P74" s="531"/>
      <c r="Q74" s="532"/>
    </row>
    <row r="75" spans="1:17" ht="17.100000000000001" customHeight="1" x14ac:dyDescent="0.3">
      <c r="A75" s="202" t="s">
        <v>133</v>
      </c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4"/>
      <c r="O75" s="204"/>
      <c r="P75" s="531"/>
      <c r="Q75" s="532"/>
    </row>
    <row r="76" spans="1:17" ht="17.100000000000001" customHeight="1" x14ac:dyDescent="0.25">
      <c r="A76" s="197"/>
      <c r="B76" s="184"/>
      <c r="C76" s="535"/>
      <c r="D76" s="535"/>
      <c r="E76" s="535"/>
      <c r="F76" s="535"/>
      <c r="G76" s="535"/>
      <c r="H76" s="198"/>
      <c r="I76" s="198"/>
      <c r="J76" s="198"/>
      <c r="K76" s="198"/>
      <c r="L76" s="184"/>
      <c r="M76" s="184"/>
      <c r="N76" s="535"/>
      <c r="O76" s="184"/>
      <c r="P76" s="531"/>
      <c r="Q76" s="532"/>
    </row>
    <row r="77" spans="1:17" ht="17.100000000000001" customHeight="1" thickBot="1" x14ac:dyDescent="0.35">
      <c r="A77" s="205" t="s">
        <v>134</v>
      </c>
      <c r="B77" s="206"/>
      <c r="C77" s="536"/>
      <c r="D77" s="536"/>
      <c r="E77" s="536"/>
      <c r="F77" s="536"/>
      <c r="G77" s="536"/>
      <c r="H77" s="199"/>
      <c r="I77" s="199"/>
      <c r="J77" s="199"/>
      <c r="K77" s="199"/>
      <c r="L77" s="200" t="s">
        <v>47</v>
      </c>
      <c r="M77" s="201"/>
      <c r="N77" s="536"/>
      <c r="O77" s="201"/>
      <c r="P77" s="533"/>
      <c r="Q77" s="534"/>
    </row>
    <row r="78" spans="1:17" ht="20.399999999999999" x14ac:dyDescent="0.35">
      <c r="A78" s="207" t="s">
        <v>210</v>
      </c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104"/>
      <c r="Q78" s="104"/>
    </row>
  </sheetData>
  <mergeCells count="113">
    <mergeCell ref="P66:Q77"/>
    <mergeCell ref="C70:G71"/>
    <mergeCell ref="N70:N71"/>
    <mergeCell ref="A71:B71"/>
    <mergeCell ref="C76:G77"/>
    <mergeCell ref="N76:N77"/>
    <mergeCell ref="P59:Q59"/>
    <mergeCell ref="P60:Q60"/>
    <mergeCell ref="D63:F63"/>
    <mergeCell ref="G63:L63"/>
    <mergeCell ref="M63:O63"/>
    <mergeCell ref="D64:F64"/>
    <mergeCell ref="G64:L64"/>
    <mergeCell ref="M64:O64"/>
    <mergeCell ref="P53:Q53"/>
    <mergeCell ref="P54:Q54"/>
    <mergeCell ref="P55:Q55"/>
    <mergeCell ref="P56:Q56"/>
    <mergeCell ref="P57:Q57"/>
    <mergeCell ref="P58:Q58"/>
    <mergeCell ref="A46:Q46"/>
    <mergeCell ref="N48:Q48"/>
    <mergeCell ref="P49:Q49"/>
    <mergeCell ref="P50:Q50"/>
    <mergeCell ref="P51:Q51"/>
    <mergeCell ref="P52:Q52"/>
    <mergeCell ref="D43:E43"/>
    <mergeCell ref="L43:M43"/>
    <mergeCell ref="P43:Q43"/>
    <mergeCell ref="D45:E45"/>
    <mergeCell ref="L45:M45"/>
    <mergeCell ref="P45:Q45"/>
    <mergeCell ref="D38:E38"/>
    <mergeCell ref="D39:E39"/>
    <mergeCell ref="L39:M39"/>
    <mergeCell ref="P39:Q39"/>
    <mergeCell ref="D40:E40"/>
    <mergeCell ref="D41:E41"/>
    <mergeCell ref="L41:M41"/>
    <mergeCell ref="P41:Q41"/>
    <mergeCell ref="D34:E34"/>
    <mergeCell ref="D35:E35"/>
    <mergeCell ref="L35:M35"/>
    <mergeCell ref="P35:Q35"/>
    <mergeCell ref="D36:E36"/>
    <mergeCell ref="D37:E37"/>
    <mergeCell ref="L37:M37"/>
    <mergeCell ref="P37:Q37"/>
    <mergeCell ref="D31:E31"/>
    <mergeCell ref="L31:M31"/>
    <mergeCell ref="P31:Q31"/>
    <mergeCell ref="D32:E32"/>
    <mergeCell ref="D33:E33"/>
    <mergeCell ref="L33:M33"/>
    <mergeCell ref="P33:Q33"/>
    <mergeCell ref="D26:E26"/>
    <mergeCell ref="D27:E27"/>
    <mergeCell ref="L27:M27"/>
    <mergeCell ref="P27:Q27"/>
    <mergeCell ref="D29:E29"/>
    <mergeCell ref="L29:M29"/>
    <mergeCell ref="P29:Q29"/>
    <mergeCell ref="D22:E22"/>
    <mergeCell ref="D23:E23"/>
    <mergeCell ref="L23:M23"/>
    <mergeCell ref="P23:Q23"/>
    <mergeCell ref="D24:E24"/>
    <mergeCell ref="D25:E25"/>
    <mergeCell ref="L25:M25"/>
    <mergeCell ref="P25:Q25"/>
    <mergeCell ref="D19:E19"/>
    <mergeCell ref="L19:M19"/>
    <mergeCell ref="P19:Q19"/>
    <mergeCell ref="D21:E21"/>
    <mergeCell ref="L21:M21"/>
    <mergeCell ref="P21:Q21"/>
    <mergeCell ref="D14:E14"/>
    <mergeCell ref="D15:E15"/>
    <mergeCell ref="L15:M15"/>
    <mergeCell ref="P15:Q15"/>
    <mergeCell ref="D17:E17"/>
    <mergeCell ref="L17:M17"/>
    <mergeCell ref="P17:Q17"/>
    <mergeCell ref="D12:E12"/>
    <mergeCell ref="L12:M12"/>
    <mergeCell ref="P12:Q12"/>
    <mergeCell ref="D13:E13"/>
    <mergeCell ref="L13:M13"/>
    <mergeCell ref="P13:Q13"/>
    <mergeCell ref="D9:E9"/>
    <mergeCell ref="L9:N9"/>
    <mergeCell ref="A10:B10"/>
    <mergeCell ref="D10:E10"/>
    <mergeCell ref="L10:N10"/>
    <mergeCell ref="A11:B11"/>
    <mergeCell ref="D11:E11"/>
    <mergeCell ref="L11:N11"/>
    <mergeCell ref="A1:Q1"/>
    <mergeCell ref="A2:Q2"/>
    <mergeCell ref="F4:L4"/>
    <mergeCell ref="N4:O4"/>
    <mergeCell ref="P4:Q4"/>
    <mergeCell ref="F6:M6"/>
    <mergeCell ref="A7:B7"/>
    <mergeCell ref="C7:E7"/>
    <mergeCell ref="F7:M7"/>
    <mergeCell ref="O7:O11"/>
    <mergeCell ref="P7:P11"/>
    <mergeCell ref="Q7:Q11"/>
    <mergeCell ref="A8:B8"/>
    <mergeCell ref="C8:E8"/>
    <mergeCell ref="F8:M8"/>
    <mergeCell ref="A9:B9"/>
  </mergeCells>
  <printOptions horizontalCentered="1" verticalCentered="1"/>
  <pageMargins left="0.25" right="0.25" top="0.25" bottom="0" header="0" footer="0"/>
  <pageSetup scale="5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Employment Authorization Form</vt:lpstr>
      <vt:lpstr>2017-2018</vt:lpstr>
      <vt:lpstr>2018-2019</vt:lpstr>
      <vt:lpstr>Salary Per Pay Period</vt:lpstr>
      <vt:lpstr>12mo.</vt:lpstr>
      <vt:lpstr>First Timesheet</vt:lpstr>
      <vt:lpstr>'2017-2018'!Print_Area</vt:lpstr>
      <vt:lpstr>'2018-2019'!Print_Area</vt:lpstr>
    </vt:vector>
  </TitlesOfParts>
  <Company>Ccal State San Marcos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Cox</dc:creator>
  <cp:lastModifiedBy>Michelle Hinojosa</cp:lastModifiedBy>
  <cp:lastPrinted>2017-11-15T01:34:19Z</cp:lastPrinted>
  <dcterms:created xsi:type="dcterms:W3CDTF">2016-07-28T18:37:29Z</dcterms:created>
  <dcterms:modified xsi:type="dcterms:W3CDTF">2018-09-12T18:13:05Z</dcterms:modified>
</cp:coreProperties>
</file>